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Afdeling Voorzieningenbeleid\Index\SALARISSCHAAL\"/>
    </mc:Choice>
  </mc:AlternateContent>
  <xr:revisionPtr revIDLastSave="0" documentId="13_ncr:1_{48B6F369-6B20-4A24-BCCB-03055BFBF587}" xr6:coauthVersionLast="47" xr6:coauthVersionMax="47" xr10:uidLastSave="{00000000-0000-0000-0000-000000000000}"/>
  <bookViews>
    <workbookView xWindow="-108" yWindow="-108" windowWidth="23256" windowHeight="12576" tabRatio="783" xr2:uid="{00000000-000D-0000-FFFF-FFFF00000000}"/>
  </bookViews>
  <sheets>
    <sheet name="Inhoud" sheetId="2" r:id="rId1"/>
    <sheet name="L4" sheetId="1" r:id="rId2"/>
    <sheet name="L3" sheetId="3" r:id="rId3"/>
    <sheet name="L2" sheetId="4" r:id="rId4"/>
    <sheet name="A2" sheetId="5" r:id="rId5"/>
    <sheet name="A1" sheetId="6" r:id="rId6"/>
    <sheet name="B2B" sheetId="7" r:id="rId7"/>
    <sheet name="B2A" sheetId="8" r:id="rId8"/>
    <sheet name="B1C" sheetId="9" r:id="rId9"/>
    <sheet name="B1B" sheetId="10" r:id="rId10"/>
    <sheet name="B1A" sheetId="11" r:id="rId11"/>
    <sheet name="B1A BIS" sheetId="12" r:id="rId12"/>
    <sheet name="MV2" sheetId="13" r:id="rId13"/>
    <sheet name="MV1" sheetId="14" r:id="rId14"/>
    <sheet name="L1" sheetId="15" r:id="rId15"/>
    <sheet name="K5" sheetId="16" r:id="rId16"/>
    <sheet name="K3" sheetId="17" r:id="rId17"/>
    <sheet name="K2" sheetId="18" r:id="rId18"/>
    <sheet name="K1" sheetId="19" r:id="rId19"/>
    <sheet name="G1" sheetId="20" r:id="rId20"/>
    <sheet name="GS" sheetId="21" r:id="rId21"/>
    <sheet name="GEW" sheetId="22" r:id="rId22"/>
  </sheets>
  <definedNames>
    <definedName name="_xlnm.Print_Area" localSheetId="5">'A1'!$A$1:$H$42</definedName>
    <definedName name="_xlnm.Print_Area" localSheetId="4">'A2'!$A$1:$H$42</definedName>
    <definedName name="_xlnm.Print_Area" localSheetId="10">B1A!$A$1:$H$42</definedName>
    <definedName name="_xlnm.Print_Area" localSheetId="11">'B1A BIS'!$A$1:$H$42</definedName>
    <definedName name="_xlnm.Print_Area" localSheetId="9">B1B!$A$1:$H$42</definedName>
    <definedName name="_xlnm.Print_Area" localSheetId="8">B1C!$A$1:$H$42</definedName>
    <definedName name="_xlnm.Print_Area" localSheetId="7">B2A!$A$1:$H$42</definedName>
    <definedName name="_xlnm.Print_Area" localSheetId="6">B2B!$A$1:$H$42</definedName>
    <definedName name="_xlnm.Print_Area" localSheetId="19">'G1'!$A$1:$H$42</definedName>
    <definedName name="_xlnm.Print_Area" localSheetId="21">GEW!$A$1:$H$42</definedName>
    <definedName name="_xlnm.Print_Area" localSheetId="20">GS!$A$1:$H$42</definedName>
    <definedName name="_xlnm.Print_Area" localSheetId="18">'K1'!$A$1:$H$42</definedName>
    <definedName name="_xlnm.Print_Area" localSheetId="17">'K2'!$A$1:$H$42</definedName>
    <definedName name="_xlnm.Print_Area" localSheetId="16">'K3'!$A$1:$H$42</definedName>
    <definedName name="_xlnm.Print_Area" localSheetId="15">'K5'!$A$1:$H$42</definedName>
    <definedName name="_xlnm.Print_Area" localSheetId="14">'L1'!$A$1:$H$42</definedName>
    <definedName name="_xlnm.Print_Area" localSheetId="3">'L2'!$A$1:$H$42</definedName>
    <definedName name="_xlnm.Print_Area" localSheetId="2">'L3'!$A$1:$H$42</definedName>
    <definedName name="_xlnm.Print_Area" localSheetId="1">'L4'!$A$1:$H$43</definedName>
    <definedName name="_xlnm.Print_Area" localSheetId="13">'MV1'!$A$1:$H$42</definedName>
    <definedName name="_xlnm.Print_Area" localSheetId="12">'MV2'!$A$1:$H$42</definedName>
    <definedName name="Z_3515F0C3_212C_11D6_9FA4_00105AF813F4_.wvu.Cols" localSheetId="5" hidden="1">'A1'!#REF!</definedName>
    <definedName name="Z_3515F0C3_212C_11D6_9FA4_00105AF813F4_.wvu.Cols" localSheetId="4" hidden="1">'A2'!#REF!</definedName>
    <definedName name="Z_3515F0C3_212C_11D6_9FA4_00105AF813F4_.wvu.Cols" localSheetId="10" hidden="1">B1A!#REF!</definedName>
    <definedName name="Z_3515F0C3_212C_11D6_9FA4_00105AF813F4_.wvu.Cols" localSheetId="11" hidden="1">'B1A BIS'!#REF!</definedName>
    <definedName name="Z_3515F0C3_212C_11D6_9FA4_00105AF813F4_.wvu.Cols" localSheetId="9" hidden="1">B1B!#REF!</definedName>
    <definedName name="Z_3515F0C3_212C_11D6_9FA4_00105AF813F4_.wvu.Cols" localSheetId="8" hidden="1">B1C!#REF!</definedName>
    <definedName name="Z_3515F0C3_212C_11D6_9FA4_00105AF813F4_.wvu.Cols" localSheetId="7" hidden="1">B2A!#REF!</definedName>
    <definedName name="Z_3515F0C3_212C_11D6_9FA4_00105AF813F4_.wvu.Cols" localSheetId="6" hidden="1">B2B!#REF!</definedName>
    <definedName name="Z_3515F0C3_212C_11D6_9FA4_00105AF813F4_.wvu.Cols" localSheetId="19" hidden="1">'G1'!#REF!</definedName>
    <definedName name="Z_3515F0C3_212C_11D6_9FA4_00105AF813F4_.wvu.Cols" localSheetId="21" hidden="1">GEW!#REF!</definedName>
    <definedName name="Z_3515F0C3_212C_11D6_9FA4_00105AF813F4_.wvu.Cols" localSheetId="20" hidden="1">GS!#REF!</definedName>
    <definedName name="Z_3515F0C3_212C_11D6_9FA4_00105AF813F4_.wvu.Cols" localSheetId="18" hidden="1">'K1'!#REF!</definedName>
    <definedName name="Z_3515F0C3_212C_11D6_9FA4_00105AF813F4_.wvu.Cols" localSheetId="17" hidden="1">'K2'!#REF!</definedName>
    <definedName name="Z_3515F0C3_212C_11D6_9FA4_00105AF813F4_.wvu.Cols" localSheetId="16" hidden="1">'K3'!#REF!</definedName>
    <definedName name="Z_3515F0C3_212C_11D6_9FA4_00105AF813F4_.wvu.Cols" localSheetId="15" hidden="1">'K5'!#REF!</definedName>
    <definedName name="Z_3515F0C3_212C_11D6_9FA4_00105AF813F4_.wvu.Cols" localSheetId="14" hidden="1">'L1'!#REF!</definedName>
    <definedName name="Z_3515F0C3_212C_11D6_9FA4_00105AF813F4_.wvu.Cols" localSheetId="3" hidden="1">'L2'!#REF!</definedName>
    <definedName name="Z_3515F0C3_212C_11D6_9FA4_00105AF813F4_.wvu.Cols" localSheetId="2" hidden="1">'L3'!#REF!</definedName>
    <definedName name="Z_3515F0C3_212C_11D6_9FA4_00105AF813F4_.wvu.Cols" localSheetId="1" hidden="1">'L4'!#REF!</definedName>
    <definedName name="Z_3515F0C3_212C_11D6_9FA4_00105AF813F4_.wvu.Cols" localSheetId="13" hidden="1">'MV1'!#REF!</definedName>
    <definedName name="Z_3515F0C3_212C_11D6_9FA4_00105AF813F4_.wvu.Cols" localSheetId="12" hidden="1">'MV2'!#REF!</definedName>
    <definedName name="Z_575C8073_5FD0_11D5_9FA9_00105AF771B6_.wvu.Cols" localSheetId="5" hidden="1">'A1'!#REF!</definedName>
    <definedName name="Z_575C8073_5FD0_11D5_9FA9_00105AF771B6_.wvu.Cols" localSheetId="4" hidden="1">'A2'!#REF!</definedName>
    <definedName name="Z_575C8073_5FD0_11D5_9FA9_00105AF771B6_.wvu.Cols" localSheetId="10" hidden="1">B1A!#REF!</definedName>
    <definedName name="Z_575C8073_5FD0_11D5_9FA9_00105AF771B6_.wvu.Cols" localSheetId="11" hidden="1">'B1A BIS'!#REF!</definedName>
    <definedName name="Z_575C8073_5FD0_11D5_9FA9_00105AF771B6_.wvu.Cols" localSheetId="9" hidden="1">B1B!#REF!</definedName>
    <definedName name="Z_575C8073_5FD0_11D5_9FA9_00105AF771B6_.wvu.Cols" localSheetId="8" hidden="1">B1C!#REF!</definedName>
    <definedName name="Z_575C8073_5FD0_11D5_9FA9_00105AF771B6_.wvu.Cols" localSheetId="7" hidden="1">B2A!#REF!</definedName>
    <definedName name="Z_575C8073_5FD0_11D5_9FA9_00105AF771B6_.wvu.Cols" localSheetId="6" hidden="1">B2B!#REF!</definedName>
    <definedName name="Z_575C8073_5FD0_11D5_9FA9_00105AF771B6_.wvu.Cols" localSheetId="19" hidden="1">'G1'!#REF!</definedName>
    <definedName name="Z_575C8073_5FD0_11D5_9FA9_00105AF771B6_.wvu.Cols" localSheetId="21" hidden="1">GEW!#REF!</definedName>
    <definedName name="Z_575C8073_5FD0_11D5_9FA9_00105AF771B6_.wvu.Cols" localSheetId="20" hidden="1">GS!#REF!</definedName>
    <definedName name="Z_575C8073_5FD0_11D5_9FA9_00105AF771B6_.wvu.Cols" localSheetId="18" hidden="1">'K1'!#REF!</definedName>
    <definedName name="Z_575C8073_5FD0_11D5_9FA9_00105AF771B6_.wvu.Cols" localSheetId="17" hidden="1">'K2'!#REF!</definedName>
    <definedName name="Z_575C8073_5FD0_11D5_9FA9_00105AF771B6_.wvu.Cols" localSheetId="16" hidden="1">'K3'!#REF!</definedName>
    <definedName name="Z_575C8073_5FD0_11D5_9FA9_00105AF771B6_.wvu.Cols" localSheetId="15" hidden="1">'K5'!#REF!</definedName>
    <definedName name="Z_575C8073_5FD0_11D5_9FA9_00105AF771B6_.wvu.Cols" localSheetId="14" hidden="1">'L1'!#REF!</definedName>
    <definedName name="Z_575C8073_5FD0_11D5_9FA9_00105AF771B6_.wvu.Cols" localSheetId="3" hidden="1">'L2'!#REF!</definedName>
    <definedName name="Z_575C8073_5FD0_11D5_9FA9_00105AF771B6_.wvu.Cols" localSheetId="2" hidden="1">'L3'!#REF!</definedName>
    <definedName name="Z_575C8073_5FD0_11D5_9FA9_00105AF771B6_.wvu.Cols" localSheetId="1" hidden="1">'L4'!#REF!</definedName>
    <definedName name="Z_575C8073_5FD0_11D5_9FA9_00105AF771B6_.wvu.Cols" localSheetId="13" hidden="1">'MV1'!#REF!</definedName>
    <definedName name="Z_575C8073_5FD0_11D5_9FA9_00105AF771B6_.wvu.Cols" localSheetId="12" hidden="1">'MV2'!#REF!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2" l="1"/>
  <c r="B6" i="21"/>
  <c r="B6" i="20"/>
  <c r="B6" i="19"/>
  <c r="B6" i="18"/>
  <c r="B6" i="17"/>
  <c r="B6" i="16"/>
  <c r="B6" i="15"/>
  <c r="B6" i="14"/>
  <c r="B6" i="13"/>
  <c r="B6" i="12"/>
  <c r="B6" i="11"/>
  <c r="B6" i="10"/>
  <c r="B6" i="9"/>
  <c r="B6" i="8"/>
  <c r="B6" i="7"/>
  <c r="B6" i="6"/>
  <c r="B6" i="5"/>
  <c r="B6" i="4"/>
  <c r="B6" i="3"/>
  <c r="D3" i="22" l="1"/>
  <c r="C19" i="22" s="1"/>
  <c r="D2" i="22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D3" i="21"/>
  <c r="D2" i="21"/>
  <c r="C6" i="21" s="1"/>
  <c r="D6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D3" i="20"/>
  <c r="D2" i="20"/>
  <c r="C6" i="20" s="1"/>
  <c r="D6" i="20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D3" i="19"/>
  <c r="D39" i="19" s="1"/>
  <c r="D2" i="19"/>
  <c r="C6" i="19" s="1"/>
  <c r="D6" i="19" s="1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D3" i="18"/>
  <c r="D32" i="18" s="1"/>
  <c r="D2" i="18"/>
  <c r="C6" i="18" s="1"/>
  <c r="D6" i="18" s="1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8" i="17"/>
  <c r="D3" i="17"/>
  <c r="D42" i="17" s="1"/>
  <c r="D2" i="17"/>
  <c r="C6" i="17" s="1"/>
  <c r="D6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D3" i="16"/>
  <c r="C39" i="16" s="1"/>
  <c r="D2" i="16"/>
  <c r="C6" i="16" s="1"/>
  <c r="D6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8" i="15"/>
  <c r="A9" i="15" s="1"/>
  <c r="A10" i="15" s="1"/>
  <c r="D3" i="15"/>
  <c r="D42" i="15" s="1"/>
  <c r="D2" i="15"/>
  <c r="C6" i="15" s="1"/>
  <c r="D6" i="15" s="1"/>
  <c r="C6" i="22" l="1"/>
  <c r="D6" i="22" s="1"/>
  <c r="C17" i="22"/>
  <c r="D8" i="22"/>
  <c r="C16" i="15"/>
  <c r="E16" i="15" s="1"/>
  <c r="C12" i="17"/>
  <c r="H12" i="17" s="1"/>
  <c r="C26" i="17"/>
  <c r="E26" i="17" s="1"/>
  <c r="D32" i="17"/>
  <c r="C39" i="17"/>
  <c r="H39" i="17" s="1"/>
  <c r="D30" i="15"/>
  <c r="D7" i="17"/>
  <c r="D14" i="17"/>
  <c r="C21" i="17"/>
  <c r="H21" i="17" s="1"/>
  <c r="D28" i="17"/>
  <c r="C35" i="17"/>
  <c r="E35" i="17" s="1"/>
  <c r="D41" i="17"/>
  <c r="D8" i="17"/>
  <c r="D19" i="17"/>
  <c r="D10" i="17"/>
  <c r="C17" i="17"/>
  <c r="E17" i="17" s="1"/>
  <c r="D23" i="17"/>
  <c r="C30" i="17"/>
  <c r="H30" i="17" s="1"/>
  <c r="D37" i="17"/>
  <c r="C9" i="18"/>
  <c r="H9" i="18" s="1"/>
  <c r="D23" i="18"/>
  <c r="C36" i="18"/>
  <c r="E36" i="18" s="1"/>
  <c r="C10" i="19"/>
  <c r="E10" i="19" s="1"/>
  <c r="F10" i="19" s="1"/>
  <c r="D14" i="19"/>
  <c r="D17" i="19"/>
  <c r="C21" i="19"/>
  <c r="H21" i="19" s="1"/>
  <c r="D24" i="19"/>
  <c r="C27" i="19"/>
  <c r="H27" i="19" s="1"/>
  <c r="D30" i="19"/>
  <c r="C34" i="19"/>
  <c r="E34" i="19" s="1"/>
  <c r="F34" i="19" s="1"/>
  <c r="C37" i="19"/>
  <c r="E37" i="19" s="1"/>
  <c r="F37" i="19" s="1"/>
  <c r="D41" i="19"/>
  <c r="D21" i="15"/>
  <c r="C34" i="15"/>
  <c r="H34" i="15" s="1"/>
  <c r="C9" i="16"/>
  <c r="H9" i="16" s="1"/>
  <c r="C11" i="17"/>
  <c r="E11" i="17" s="1"/>
  <c r="D13" i="17"/>
  <c r="C15" i="17"/>
  <c r="H15" i="17" s="1"/>
  <c r="D17" i="17"/>
  <c r="C20" i="17"/>
  <c r="E20" i="17" s="1"/>
  <c r="D22" i="17"/>
  <c r="C24" i="17"/>
  <c r="H24" i="17" s="1"/>
  <c r="D26" i="17"/>
  <c r="C29" i="17"/>
  <c r="E29" i="17" s="1"/>
  <c r="D31" i="17"/>
  <c r="C33" i="17"/>
  <c r="H33" i="17" s="1"/>
  <c r="D35" i="17"/>
  <c r="C38" i="17"/>
  <c r="E38" i="17" s="1"/>
  <c r="D40" i="17"/>
  <c r="C42" i="17"/>
  <c r="H42" i="17" s="1"/>
  <c r="C7" i="18"/>
  <c r="H7" i="18" s="1"/>
  <c r="D14" i="18"/>
  <c r="C27" i="18"/>
  <c r="H27" i="18" s="1"/>
  <c r="D41" i="18"/>
  <c r="D8" i="19"/>
  <c r="C12" i="19"/>
  <c r="E12" i="19" s="1"/>
  <c r="D15" i="19"/>
  <c r="C18" i="19"/>
  <c r="H18" i="19" s="1"/>
  <c r="D21" i="19"/>
  <c r="C25" i="19"/>
  <c r="E25" i="19" s="1"/>
  <c r="F25" i="19" s="1"/>
  <c r="C28" i="19"/>
  <c r="E28" i="19" s="1"/>
  <c r="G28" i="19" s="1"/>
  <c r="D32" i="19"/>
  <c r="D35" i="19"/>
  <c r="C39" i="19"/>
  <c r="H39" i="19" s="1"/>
  <c r="D42" i="19"/>
  <c r="C7" i="15"/>
  <c r="E7" i="15" s="1"/>
  <c r="D12" i="15"/>
  <c r="C25" i="15"/>
  <c r="E25" i="15" s="1"/>
  <c r="D39" i="15"/>
  <c r="C7" i="16"/>
  <c r="E7" i="16" s="1"/>
  <c r="G7" i="16" s="1"/>
  <c r="D12" i="16"/>
  <c r="C8" i="17"/>
  <c r="E8" i="17" s="1"/>
  <c r="C9" i="17"/>
  <c r="E9" i="17" s="1"/>
  <c r="G9" i="17" s="1"/>
  <c r="D11" i="17"/>
  <c r="C14" i="17"/>
  <c r="H14" i="17" s="1"/>
  <c r="D16" i="17"/>
  <c r="C18" i="17"/>
  <c r="H18" i="17" s="1"/>
  <c r="D20" i="17"/>
  <c r="C23" i="17"/>
  <c r="H23" i="17" s="1"/>
  <c r="D25" i="17"/>
  <c r="C27" i="17"/>
  <c r="H27" i="17" s="1"/>
  <c r="D29" i="17"/>
  <c r="C32" i="17"/>
  <c r="H32" i="17" s="1"/>
  <c r="D34" i="17"/>
  <c r="C36" i="17"/>
  <c r="H36" i="17" s="1"/>
  <c r="D38" i="17"/>
  <c r="C41" i="17"/>
  <c r="H41" i="17" s="1"/>
  <c r="C18" i="18"/>
  <c r="H18" i="18" s="1"/>
  <c r="C7" i="19"/>
  <c r="E7" i="19" s="1"/>
  <c r="G7" i="19" s="1"/>
  <c r="C9" i="19"/>
  <c r="E9" i="19" s="1"/>
  <c r="D12" i="19"/>
  <c r="C16" i="19"/>
  <c r="E16" i="19" s="1"/>
  <c r="G16" i="19" s="1"/>
  <c r="C19" i="19"/>
  <c r="E19" i="19" s="1"/>
  <c r="F19" i="19" s="1"/>
  <c r="D23" i="19"/>
  <c r="D26" i="19"/>
  <c r="C30" i="19"/>
  <c r="E30" i="19" s="1"/>
  <c r="D33" i="19"/>
  <c r="C36" i="19"/>
  <c r="H36" i="19" s="1"/>
  <c r="C8" i="22"/>
  <c r="C41" i="21"/>
  <c r="D40" i="21"/>
  <c r="C38" i="21"/>
  <c r="D37" i="21"/>
  <c r="C35" i="21"/>
  <c r="D34" i="21"/>
  <c r="C32" i="21"/>
  <c r="D31" i="21"/>
  <c r="C29" i="21"/>
  <c r="D28" i="21"/>
  <c r="C26" i="21"/>
  <c r="D25" i="21"/>
  <c r="C23" i="21"/>
  <c r="D22" i="21"/>
  <c r="C20" i="21"/>
  <c r="D19" i="21"/>
  <c r="C17" i="21"/>
  <c r="D16" i="21"/>
  <c r="C14" i="21"/>
  <c r="D13" i="21"/>
  <c r="C11" i="21"/>
  <c r="D10" i="21"/>
  <c r="C8" i="21"/>
  <c r="D7" i="21"/>
  <c r="D42" i="21"/>
  <c r="C40" i="21"/>
  <c r="D39" i="21"/>
  <c r="C37" i="21"/>
  <c r="D36" i="21"/>
  <c r="C34" i="21"/>
  <c r="D33" i="21"/>
  <c r="C31" i="21"/>
  <c r="D30" i="21"/>
  <c r="C28" i="21"/>
  <c r="D27" i="21"/>
  <c r="C25" i="21"/>
  <c r="D24" i="21"/>
  <c r="C22" i="21"/>
  <c r="D21" i="21"/>
  <c r="C19" i="21"/>
  <c r="D18" i="21"/>
  <c r="C16" i="21"/>
  <c r="D15" i="21"/>
  <c r="C13" i="21"/>
  <c r="D12" i="21"/>
  <c r="D17" i="21"/>
  <c r="D8" i="21"/>
  <c r="C10" i="21"/>
  <c r="D11" i="21"/>
  <c r="C15" i="21"/>
  <c r="D20" i="21"/>
  <c r="C24" i="21"/>
  <c r="D29" i="21"/>
  <c r="C33" i="21"/>
  <c r="D38" i="21"/>
  <c r="C42" i="21"/>
  <c r="D9" i="21"/>
  <c r="C12" i="21"/>
  <c r="C21" i="21"/>
  <c r="D26" i="21"/>
  <c r="C30" i="21"/>
  <c r="D35" i="21"/>
  <c r="C39" i="21"/>
  <c r="C7" i="21"/>
  <c r="C9" i="21"/>
  <c r="D14" i="21"/>
  <c r="C18" i="21"/>
  <c r="D23" i="21"/>
  <c r="C27" i="21"/>
  <c r="D32" i="21"/>
  <c r="C36" i="21"/>
  <c r="D41" i="21"/>
  <c r="C41" i="20"/>
  <c r="D40" i="20"/>
  <c r="C38" i="20"/>
  <c r="D37" i="20"/>
  <c r="C35" i="20"/>
  <c r="D34" i="20"/>
  <c r="C32" i="20"/>
  <c r="D31" i="20"/>
  <c r="C29" i="20"/>
  <c r="D28" i="20"/>
  <c r="C26" i="20"/>
  <c r="D25" i="20"/>
  <c r="C23" i="20"/>
  <c r="D22" i="20"/>
  <c r="C20" i="20"/>
  <c r="D19" i="20"/>
  <c r="C17" i="20"/>
  <c r="D16" i="20"/>
  <c r="C14" i="20"/>
  <c r="D13" i="20"/>
  <c r="C11" i="20"/>
  <c r="D10" i="20"/>
  <c r="C8" i="20"/>
  <c r="D7" i="20"/>
  <c r="D42" i="20"/>
  <c r="C40" i="20"/>
  <c r="D39" i="20"/>
  <c r="C37" i="20"/>
  <c r="D36" i="20"/>
  <c r="C34" i="20"/>
  <c r="D33" i="20"/>
  <c r="C31" i="20"/>
  <c r="D30" i="20"/>
  <c r="C28" i="20"/>
  <c r="D27" i="20"/>
  <c r="C25" i="20"/>
  <c r="D24" i="20"/>
  <c r="C22" i="20"/>
  <c r="D21" i="20"/>
  <c r="C19" i="20"/>
  <c r="D18" i="20"/>
  <c r="C16" i="20"/>
  <c r="D15" i="20"/>
  <c r="C13" i="20"/>
  <c r="D12" i="20"/>
  <c r="C10" i="20"/>
  <c r="D9" i="20"/>
  <c r="D8" i="20"/>
  <c r="C12" i="20"/>
  <c r="D17" i="20"/>
  <c r="C21" i="20"/>
  <c r="D26" i="20"/>
  <c r="C30" i="20"/>
  <c r="D35" i="20"/>
  <c r="C39" i="20"/>
  <c r="D11" i="20"/>
  <c r="C15" i="20"/>
  <c r="D20" i="20"/>
  <c r="C24" i="20"/>
  <c r="D29" i="20"/>
  <c r="C33" i="20"/>
  <c r="D38" i="20"/>
  <c r="C42" i="20"/>
  <c r="C7" i="20"/>
  <c r="C9" i="20"/>
  <c r="D14" i="20"/>
  <c r="C18" i="20"/>
  <c r="D23" i="20"/>
  <c r="C27" i="20"/>
  <c r="D32" i="20"/>
  <c r="C36" i="20"/>
  <c r="D41" i="20"/>
  <c r="H10" i="19"/>
  <c r="H12" i="19"/>
  <c r="H37" i="19"/>
  <c r="C41" i="19"/>
  <c r="D40" i="19"/>
  <c r="C38" i="19"/>
  <c r="D37" i="19"/>
  <c r="C35" i="19"/>
  <c r="D34" i="19"/>
  <c r="C32" i="19"/>
  <c r="D31" i="19"/>
  <c r="C29" i="19"/>
  <c r="D28" i="19"/>
  <c r="C26" i="19"/>
  <c r="D25" i="19"/>
  <c r="C23" i="19"/>
  <c r="D22" i="19"/>
  <c r="C20" i="19"/>
  <c r="D19" i="19"/>
  <c r="C17" i="19"/>
  <c r="D16" i="19"/>
  <c r="C14" i="19"/>
  <c r="D13" i="19"/>
  <c r="C11" i="19"/>
  <c r="D10" i="19"/>
  <c r="C8" i="19"/>
  <c r="D7" i="19"/>
  <c r="D9" i="19"/>
  <c r="D11" i="19"/>
  <c r="C13" i="19"/>
  <c r="C15" i="19"/>
  <c r="D18" i="19"/>
  <c r="D20" i="19"/>
  <c r="C22" i="19"/>
  <c r="C24" i="19"/>
  <c r="D27" i="19"/>
  <c r="D29" i="19"/>
  <c r="C31" i="19"/>
  <c r="C33" i="19"/>
  <c r="D36" i="19"/>
  <c r="D38" i="19"/>
  <c r="C40" i="19"/>
  <c r="C42" i="19"/>
  <c r="C41" i="18"/>
  <c r="D40" i="18"/>
  <c r="C38" i="18"/>
  <c r="D37" i="18"/>
  <c r="C35" i="18"/>
  <c r="D34" i="18"/>
  <c r="C32" i="18"/>
  <c r="D31" i="18"/>
  <c r="C29" i="18"/>
  <c r="D28" i="18"/>
  <c r="C26" i="18"/>
  <c r="D25" i="18"/>
  <c r="C23" i="18"/>
  <c r="D22" i="18"/>
  <c r="C20" i="18"/>
  <c r="D19" i="18"/>
  <c r="C17" i="18"/>
  <c r="D16" i="18"/>
  <c r="C14" i="18"/>
  <c r="D13" i="18"/>
  <c r="C11" i="18"/>
  <c r="D10" i="18"/>
  <c r="C8" i="18"/>
  <c r="D7" i="18"/>
  <c r="D42" i="18"/>
  <c r="C40" i="18"/>
  <c r="D39" i="18"/>
  <c r="C37" i="18"/>
  <c r="D36" i="18"/>
  <c r="C34" i="18"/>
  <c r="D33" i="18"/>
  <c r="C31" i="18"/>
  <c r="D30" i="18"/>
  <c r="C28" i="18"/>
  <c r="D27" i="18"/>
  <c r="C25" i="18"/>
  <c r="D24" i="18"/>
  <c r="C22" i="18"/>
  <c r="D21" i="18"/>
  <c r="C19" i="18"/>
  <c r="D18" i="18"/>
  <c r="C16" i="18"/>
  <c r="D15" i="18"/>
  <c r="C13" i="18"/>
  <c r="D12" i="18"/>
  <c r="C10" i="18"/>
  <c r="D9" i="18"/>
  <c r="D8" i="18"/>
  <c r="C12" i="18"/>
  <c r="D17" i="18"/>
  <c r="C21" i="18"/>
  <c r="D26" i="18"/>
  <c r="C30" i="18"/>
  <c r="D35" i="18"/>
  <c r="C39" i="18"/>
  <c r="D11" i="18"/>
  <c r="C15" i="18"/>
  <c r="D20" i="18"/>
  <c r="C24" i="18"/>
  <c r="D29" i="18"/>
  <c r="C33" i="18"/>
  <c r="D38" i="18"/>
  <c r="C42" i="18"/>
  <c r="C7" i="17"/>
  <c r="D9" i="17"/>
  <c r="C10" i="17"/>
  <c r="D12" i="17"/>
  <c r="C13" i="17"/>
  <c r="D15" i="17"/>
  <c r="C16" i="17"/>
  <c r="D18" i="17"/>
  <c r="C19" i="17"/>
  <c r="D21" i="17"/>
  <c r="C22" i="17"/>
  <c r="D24" i="17"/>
  <c r="C25" i="17"/>
  <c r="D27" i="17"/>
  <c r="C28" i="17"/>
  <c r="D30" i="17"/>
  <c r="C31" i="17"/>
  <c r="D33" i="17"/>
  <c r="C34" i="17"/>
  <c r="D36" i="17"/>
  <c r="C37" i="17"/>
  <c r="D39" i="17"/>
  <c r="C40" i="17"/>
  <c r="H39" i="16"/>
  <c r="E39" i="16"/>
  <c r="D14" i="16"/>
  <c r="C16" i="16"/>
  <c r="D17" i="16"/>
  <c r="C21" i="16"/>
  <c r="D26" i="16"/>
  <c r="C30" i="16"/>
  <c r="D35" i="16"/>
  <c r="C41" i="16"/>
  <c r="D40" i="16"/>
  <c r="C38" i="16"/>
  <c r="D37" i="16"/>
  <c r="C35" i="16"/>
  <c r="D34" i="16"/>
  <c r="C32" i="16"/>
  <c r="D31" i="16"/>
  <c r="C29" i="16"/>
  <c r="D28" i="16"/>
  <c r="C26" i="16"/>
  <c r="D25" i="16"/>
  <c r="C23" i="16"/>
  <c r="D22" i="16"/>
  <c r="C20" i="16"/>
  <c r="D19" i="16"/>
  <c r="C17" i="16"/>
  <c r="D16" i="16"/>
  <c r="C14" i="16"/>
  <c r="D13" i="16"/>
  <c r="C11" i="16"/>
  <c r="D10" i="16"/>
  <c r="C8" i="16"/>
  <c r="D7" i="16"/>
  <c r="D42" i="16"/>
  <c r="C40" i="16"/>
  <c r="D39" i="16"/>
  <c r="C37" i="16"/>
  <c r="D36" i="16"/>
  <c r="C34" i="16"/>
  <c r="D33" i="16"/>
  <c r="C31" i="16"/>
  <c r="D30" i="16"/>
  <c r="C28" i="16"/>
  <c r="D27" i="16"/>
  <c r="C25" i="16"/>
  <c r="D24" i="16"/>
  <c r="C22" i="16"/>
  <c r="D21" i="16"/>
  <c r="C19" i="16"/>
  <c r="D18" i="16"/>
  <c r="D9" i="16"/>
  <c r="D11" i="16"/>
  <c r="C13" i="16"/>
  <c r="C15" i="16"/>
  <c r="D20" i="16"/>
  <c r="C24" i="16"/>
  <c r="D29" i="16"/>
  <c r="C33" i="16"/>
  <c r="D38" i="16"/>
  <c r="C42" i="16"/>
  <c r="D8" i="16"/>
  <c r="C10" i="16"/>
  <c r="C12" i="16"/>
  <c r="D15" i="16"/>
  <c r="C18" i="16"/>
  <c r="D23" i="16"/>
  <c r="C27" i="16"/>
  <c r="D32" i="16"/>
  <c r="C36" i="16"/>
  <c r="D41" i="16"/>
  <c r="C10" i="15"/>
  <c r="D15" i="15"/>
  <c r="C19" i="15"/>
  <c r="D24" i="15"/>
  <c r="C28" i="15"/>
  <c r="D33" i="15"/>
  <c r="C37" i="15"/>
  <c r="C41" i="15"/>
  <c r="D40" i="15"/>
  <c r="C38" i="15"/>
  <c r="D37" i="15"/>
  <c r="C35" i="15"/>
  <c r="D34" i="15"/>
  <c r="C32" i="15"/>
  <c r="D31" i="15"/>
  <c r="C29" i="15"/>
  <c r="D28" i="15"/>
  <c r="C26" i="15"/>
  <c r="D25" i="15"/>
  <c r="C23" i="15"/>
  <c r="D22" i="15"/>
  <c r="C20" i="15"/>
  <c r="D19" i="15"/>
  <c r="C17" i="15"/>
  <c r="D16" i="15"/>
  <c r="C14" i="15"/>
  <c r="D13" i="15"/>
  <c r="C11" i="15"/>
  <c r="D10" i="15"/>
  <c r="C8" i="15"/>
  <c r="D7" i="15"/>
  <c r="C42" i="15"/>
  <c r="D41" i="15"/>
  <c r="C39" i="15"/>
  <c r="D38" i="15"/>
  <c r="C36" i="15"/>
  <c r="D35" i="15"/>
  <c r="C33" i="15"/>
  <c r="D32" i="15"/>
  <c r="C30" i="15"/>
  <c r="D29" i="15"/>
  <c r="C27" i="15"/>
  <c r="D26" i="15"/>
  <c r="C24" i="15"/>
  <c r="D23" i="15"/>
  <c r="C21" i="15"/>
  <c r="D20" i="15"/>
  <c r="C18" i="15"/>
  <c r="D17" i="15"/>
  <c r="C15" i="15"/>
  <c r="D14" i="15"/>
  <c r="C12" i="15"/>
  <c r="D11" i="15"/>
  <c r="C9" i="15"/>
  <c r="D8" i="15"/>
  <c r="D9" i="15"/>
  <c r="C13" i="15"/>
  <c r="D18" i="15"/>
  <c r="C22" i="15"/>
  <c r="D27" i="15"/>
  <c r="C31" i="15"/>
  <c r="D36" i="15"/>
  <c r="C40" i="15"/>
  <c r="G37" i="19" l="1"/>
  <c r="G34" i="19"/>
  <c r="H7" i="16"/>
  <c r="H36" i="18"/>
  <c r="E36" i="19"/>
  <c r="G36" i="19" s="1"/>
  <c r="E18" i="19"/>
  <c r="G18" i="19" s="1"/>
  <c r="E18" i="17"/>
  <c r="G18" i="17" s="1"/>
  <c r="E15" i="17"/>
  <c r="F15" i="17" s="1"/>
  <c r="H9" i="17"/>
  <c r="H16" i="15"/>
  <c r="E12" i="17"/>
  <c r="G12" i="17" s="1"/>
  <c r="F7" i="19"/>
  <c r="E42" i="17"/>
  <c r="G42" i="17" s="1"/>
  <c r="E32" i="17"/>
  <c r="G32" i="17" s="1"/>
  <c r="H35" i="17"/>
  <c r="G10" i="19"/>
  <c r="E9" i="16"/>
  <c r="F9" i="16" s="1"/>
  <c r="H29" i="17"/>
  <c r="H25" i="15"/>
  <c r="F16" i="19"/>
  <c r="H16" i="19"/>
  <c r="E18" i="18"/>
  <c r="F18" i="18" s="1"/>
  <c r="E21" i="19"/>
  <c r="F21" i="19" s="1"/>
  <c r="H17" i="17"/>
  <c r="E9" i="18"/>
  <c r="G9" i="18" s="1"/>
  <c r="E39" i="17"/>
  <c r="G39" i="17" s="1"/>
  <c r="E27" i="18"/>
  <c r="G27" i="18" s="1"/>
  <c r="G19" i="19"/>
  <c r="H7" i="19"/>
  <c r="E23" i="17"/>
  <c r="G23" i="17" s="1"/>
  <c r="E33" i="17"/>
  <c r="F33" i="17" s="1"/>
  <c r="H20" i="17"/>
  <c r="F28" i="19"/>
  <c r="E34" i="15"/>
  <c r="G34" i="15" s="1"/>
  <c r="F7" i="16"/>
  <c r="E36" i="17"/>
  <c r="G36" i="17" s="1"/>
  <c r="F9" i="17"/>
  <c r="E27" i="19"/>
  <c r="G27" i="19" s="1"/>
  <c r="E39" i="19"/>
  <c r="F39" i="19" s="1"/>
  <c r="H28" i="19"/>
  <c r="E41" i="17"/>
  <c r="G41" i="17" s="1"/>
  <c r="H26" i="17"/>
  <c r="E21" i="17"/>
  <c r="G21" i="17" s="1"/>
  <c r="H9" i="19"/>
  <c r="H8" i="17"/>
  <c r="E14" i="17"/>
  <c r="G14" i="17" s="1"/>
  <c r="E30" i="17"/>
  <c r="H30" i="19"/>
  <c r="H7" i="15"/>
  <c r="H11" i="17"/>
  <c r="H38" i="17"/>
  <c r="E24" i="17"/>
  <c r="G24" i="17" s="1"/>
  <c r="E7" i="18"/>
  <c r="F7" i="18" s="1"/>
  <c r="G25" i="19"/>
  <c r="E27" i="17"/>
  <c r="G27" i="17" s="1"/>
  <c r="H34" i="19"/>
  <c r="H25" i="19"/>
  <c r="H19" i="19"/>
  <c r="H8" i="22"/>
  <c r="E8" i="22"/>
  <c r="H27" i="21"/>
  <c r="E27" i="21"/>
  <c r="H39" i="21"/>
  <c r="E39" i="21"/>
  <c r="H33" i="21"/>
  <c r="E33" i="21"/>
  <c r="E10" i="21"/>
  <c r="H10" i="21"/>
  <c r="H16" i="21"/>
  <c r="E16" i="21"/>
  <c r="H25" i="21"/>
  <c r="E25" i="21"/>
  <c r="H34" i="21"/>
  <c r="E34" i="21"/>
  <c r="H11" i="21"/>
  <c r="E11" i="21"/>
  <c r="H20" i="21"/>
  <c r="E20" i="21"/>
  <c r="H29" i="21"/>
  <c r="E29" i="21"/>
  <c r="H38" i="21"/>
  <c r="E38" i="21"/>
  <c r="H36" i="21"/>
  <c r="E36" i="21"/>
  <c r="H9" i="21"/>
  <c r="E9" i="21"/>
  <c r="H21" i="21"/>
  <c r="E21" i="21"/>
  <c r="H42" i="21"/>
  <c r="E42" i="21"/>
  <c r="H15" i="21"/>
  <c r="E15" i="21"/>
  <c r="H13" i="21"/>
  <c r="E13" i="21"/>
  <c r="H22" i="21"/>
  <c r="E22" i="21"/>
  <c r="E31" i="21"/>
  <c r="H31" i="21"/>
  <c r="E40" i="21"/>
  <c r="H40" i="21"/>
  <c r="E8" i="21"/>
  <c r="H8" i="21"/>
  <c r="H17" i="21"/>
  <c r="E17" i="21"/>
  <c r="H26" i="21"/>
  <c r="E26" i="21"/>
  <c r="H35" i="21"/>
  <c r="E35" i="21"/>
  <c r="H18" i="21"/>
  <c r="E18" i="21"/>
  <c r="H7" i="21"/>
  <c r="E7" i="21"/>
  <c r="H30" i="21"/>
  <c r="E30" i="21"/>
  <c r="H12" i="21"/>
  <c r="E12" i="21"/>
  <c r="H24" i="21"/>
  <c r="E24" i="21"/>
  <c r="E19" i="21"/>
  <c r="H19" i="21"/>
  <c r="E28" i="21"/>
  <c r="H28" i="21"/>
  <c r="E37" i="21"/>
  <c r="H37" i="21"/>
  <c r="H14" i="21"/>
  <c r="E14" i="21"/>
  <c r="H23" i="21"/>
  <c r="E23" i="21"/>
  <c r="H32" i="21"/>
  <c r="E32" i="21"/>
  <c r="H41" i="21"/>
  <c r="E41" i="21"/>
  <c r="H27" i="20"/>
  <c r="E27" i="20"/>
  <c r="H42" i="20"/>
  <c r="E42" i="20"/>
  <c r="H15" i="20"/>
  <c r="E15" i="20"/>
  <c r="H21" i="20"/>
  <c r="E21" i="20"/>
  <c r="H16" i="20"/>
  <c r="E16" i="20"/>
  <c r="H25" i="20"/>
  <c r="E25" i="20"/>
  <c r="H34" i="20"/>
  <c r="E34" i="20"/>
  <c r="H11" i="20"/>
  <c r="E11" i="20"/>
  <c r="H20" i="20"/>
  <c r="E20" i="20"/>
  <c r="H29" i="20"/>
  <c r="E29" i="20"/>
  <c r="H38" i="20"/>
  <c r="E38" i="20"/>
  <c r="H36" i="20"/>
  <c r="E36" i="20"/>
  <c r="H9" i="20"/>
  <c r="E9" i="20"/>
  <c r="H24" i="20"/>
  <c r="E24" i="20"/>
  <c r="H30" i="20"/>
  <c r="E30" i="20"/>
  <c r="H13" i="20"/>
  <c r="E13" i="20"/>
  <c r="H22" i="20"/>
  <c r="E22" i="20"/>
  <c r="H31" i="20"/>
  <c r="E31" i="20"/>
  <c r="H40" i="20"/>
  <c r="E40" i="20"/>
  <c r="H8" i="20"/>
  <c r="E8" i="20"/>
  <c r="H17" i="20"/>
  <c r="E17" i="20"/>
  <c r="H26" i="20"/>
  <c r="E26" i="20"/>
  <c r="H35" i="20"/>
  <c r="E35" i="20"/>
  <c r="H18" i="20"/>
  <c r="E18" i="20"/>
  <c r="H7" i="20"/>
  <c r="E7" i="20"/>
  <c r="H33" i="20"/>
  <c r="E33" i="20"/>
  <c r="H39" i="20"/>
  <c r="E39" i="20"/>
  <c r="H12" i="20"/>
  <c r="E12" i="20"/>
  <c r="E10" i="20"/>
  <c r="H10" i="20"/>
  <c r="E19" i="20"/>
  <c r="H19" i="20"/>
  <c r="E28" i="20"/>
  <c r="H28" i="20"/>
  <c r="E37" i="20"/>
  <c r="H37" i="20"/>
  <c r="H14" i="20"/>
  <c r="E14" i="20"/>
  <c r="H23" i="20"/>
  <c r="E23" i="20"/>
  <c r="H32" i="20"/>
  <c r="E32" i="20"/>
  <c r="H41" i="20"/>
  <c r="E41" i="20"/>
  <c r="H42" i="19"/>
  <c r="E42" i="19"/>
  <c r="H22" i="19"/>
  <c r="E22" i="19"/>
  <c r="H15" i="19"/>
  <c r="E15" i="19"/>
  <c r="E14" i="19"/>
  <c r="H14" i="19"/>
  <c r="E23" i="19"/>
  <c r="H23" i="19"/>
  <c r="E32" i="19"/>
  <c r="H32" i="19"/>
  <c r="E41" i="19"/>
  <c r="H41" i="19"/>
  <c r="H40" i="19"/>
  <c r="E40" i="19"/>
  <c r="H33" i="19"/>
  <c r="E33" i="19"/>
  <c r="H13" i="19"/>
  <c r="E13" i="19"/>
  <c r="H11" i="19"/>
  <c r="E11" i="19"/>
  <c r="H20" i="19"/>
  <c r="E20" i="19"/>
  <c r="H29" i="19"/>
  <c r="E29" i="19"/>
  <c r="H38" i="19"/>
  <c r="E38" i="19"/>
  <c r="G9" i="19"/>
  <c r="F9" i="19"/>
  <c r="F30" i="19"/>
  <c r="G30" i="19"/>
  <c r="F12" i="19"/>
  <c r="G12" i="19"/>
  <c r="H31" i="19"/>
  <c r="E31" i="19"/>
  <c r="H24" i="19"/>
  <c r="E24" i="19"/>
  <c r="E8" i="19"/>
  <c r="H8" i="19"/>
  <c r="E17" i="19"/>
  <c r="H17" i="19"/>
  <c r="E26" i="19"/>
  <c r="H26" i="19"/>
  <c r="E35" i="19"/>
  <c r="H35" i="19"/>
  <c r="H33" i="18"/>
  <c r="E33" i="18"/>
  <c r="H39" i="18"/>
  <c r="E39" i="18"/>
  <c r="H12" i="18"/>
  <c r="E12" i="18"/>
  <c r="H13" i="18"/>
  <c r="E13" i="18"/>
  <c r="H22" i="18"/>
  <c r="E22" i="18"/>
  <c r="H31" i="18"/>
  <c r="E31" i="18"/>
  <c r="H40" i="18"/>
  <c r="E40" i="18"/>
  <c r="H42" i="18"/>
  <c r="E42" i="18"/>
  <c r="H15" i="18"/>
  <c r="E15" i="18"/>
  <c r="H21" i="18"/>
  <c r="E21" i="18"/>
  <c r="H10" i="18"/>
  <c r="E10" i="18"/>
  <c r="H19" i="18"/>
  <c r="E19" i="18"/>
  <c r="H28" i="18"/>
  <c r="E28" i="18"/>
  <c r="H37" i="18"/>
  <c r="E37" i="18"/>
  <c r="H14" i="18"/>
  <c r="E14" i="18"/>
  <c r="H23" i="18"/>
  <c r="E23" i="18"/>
  <c r="H32" i="18"/>
  <c r="E32" i="18"/>
  <c r="H41" i="18"/>
  <c r="E41" i="18"/>
  <c r="H8" i="18"/>
  <c r="E8" i="18"/>
  <c r="H17" i="18"/>
  <c r="E17" i="18"/>
  <c r="H26" i="18"/>
  <c r="E26" i="18"/>
  <c r="H35" i="18"/>
  <c r="E35" i="18"/>
  <c r="H24" i="18"/>
  <c r="E24" i="18"/>
  <c r="H30" i="18"/>
  <c r="E30" i="18"/>
  <c r="E16" i="18"/>
  <c r="H16" i="18"/>
  <c r="E25" i="18"/>
  <c r="H25" i="18"/>
  <c r="E34" i="18"/>
  <c r="H34" i="18"/>
  <c r="H11" i="18"/>
  <c r="E11" i="18"/>
  <c r="H20" i="18"/>
  <c r="E20" i="18"/>
  <c r="H29" i="18"/>
  <c r="E29" i="18"/>
  <c r="H38" i="18"/>
  <c r="E38" i="18"/>
  <c r="G36" i="18"/>
  <c r="F36" i="18"/>
  <c r="H37" i="17"/>
  <c r="E37" i="17"/>
  <c r="H28" i="17"/>
  <c r="E28" i="17"/>
  <c r="H19" i="17"/>
  <c r="E19" i="17"/>
  <c r="H10" i="17"/>
  <c r="E10" i="17"/>
  <c r="F17" i="17"/>
  <c r="G17" i="17"/>
  <c r="G8" i="17"/>
  <c r="F8" i="17"/>
  <c r="E40" i="17"/>
  <c r="H40" i="17"/>
  <c r="E31" i="17"/>
  <c r="H31" i="17"/>
  <c r="E22" i="17"/>
  <c r="H22" i="17"/>
  <c r="E13" i="17"/>
  <c r="H13" i="17"/>
  <c r="F11" i="17"/>
  <c r="G11" i="17"/>
  <c r="F35" i="17"/>
  <c r="G35" i="17"/>
  <c r="F29" i="17"/>
  <c r="G29" i="17"/>
  <c r="E34" i="17"/>
  <c r="H34" i="17"/>
  <c r="H25" i="17"/>
  <c r="E25" i="17"/>
  <c r="E16" i="17"/>
  <c r="H16" i="17"/>
  <c r="H7" i="17"/>
  <c r="E7" i="17"/>
  <c r="F20" i="17"/>
  <c r="G20" i="17"/>
  <c r="F26" i="17"/>
  <c r="G26" i="17"/>
  <c r="F38" i="17"/>
  <c r="G38" i="17"/>
  <c r="H33" i="16"/>
  <c r="E33" i="16"/>
  <c r="E19" i="16"/>
  <c r="H19" i="16"/>
  <c r="E28" i="16"/>
  <c r="H28" i="16"/>
  <c r="E37" i="16"/>
  <c r="H37" i="16"/>
  <c r="E14" i="16"/>
  <c r="H14" i="16"/>
  <c r="H23" i="16"/>
  <c r="E23" i="16"/>
  <c r="H32" i="16"/>
  <c r="E32" i="16"/>
  <c r="H41" i="16"/>
  <c r="E41" i="16"/>
  <c r="H30" i="16"/>
  <c r="E30" i="16"/>
  <c r="H27" i="16"/>
  <c r="E27" i="16"/>
  <c r="H42" i="16"/>
  <c r="E42" i="16"/>
  <c r="H15" i="16"/>
  <c r="E15" i="16"/>
  <c r="H25" i="16"/>
  <c r="E25" i="16"/>
  <c r="H34" i="16"/>
  <c r="E34" i="16"/>
  <c r="E11" i="16"/>
  <c r="H11" i="16"/>
  <c r="H20" i="16"/>
  <c r="E20" i="16"/>
  <c r="H29" i="16"/>
  <c r="E29" i="16"/>
  <c r="H38" i="16"/>
  <c r="E38" i="16"/>
  <c r="H16" i="16"/>
  <c r="E16" i="16"/>
  <c r="G39" i="16"/>
  <c r="F39" i="16"/>
  <c r="H36" i="16"/>
  <c r="E36" i="16"/>
  <c r="H12" i="16"/>
  <c r="E12" i="16"/>
  <c r="H18" i="16"/>
  <c r="E18" i="16"/>
  <c r="H10" i="16"/>
  <c r="E10" i="16"/>
  <c r="H24" i="16"/>
  <c r="E24" i="16"/>
  <c r="E13" i="16"/>
  <c r="H13" i="16"/>
  <c r="H22" i="16"/>
  <c r="E22" i="16"/>
  <c r="H31" i="16"/>
  <c r="E31" i="16"/>
  <c r="H40" i="16"/>
  <c r="E40" i="16"/>
  <c r="H8" i="16"/>
  <c r="E8" i="16"/>
  <c r="H17" i="16"/>
  <c r="E17" i="16"/>
  <c r="H26" i="16"/>
  <c r="E26" i="16"/>
  <c r="H35" i="16"/>
  <c r="E35" i="16"/>
  <c r="H21" i="16"/>
  <c r="E21" i="16"/>
  <c r="H12" i="15"/>
  <c r="E12" i="15"/>
  <c r="H21" i="15"/>
  <c r="E21" i="15"/>
  <c r="H30" i="15"/>
  <c r="E30" i="15"/>
  <c r="H39" i="15"/>
  <c r="E39" i="15"/>
  <c r="H11" i="15"/>
  <c r="E11" i="15"/>
  <c r="H20" i="15"/>
  <c r="E20" i="15"/>
  <c r="H29" i="15"/>
  <c r="E29" i="15"/>
  <c r="H38" i="15"/>
  <c r="E38" i="15"/>
  <c r="G7" i="15"/>
  <c r="F7" i="15"/>
  <c r="H19" i="15"/>
  <c r="E19" i="15"/>
  <c r="H40" i="15"/>
  <c r="E40" i="15"/>
  <c r="H13" i="15"/>
  <c r="E13" i="15"/>
  <c r="H9" i="15"/>
  <c r="E9" i="15"/>
  <c r="H18" i="15"/>
  <c r="E18" i="15"/>
  <c r="H27" i="15"/>
  <c r="E27" i="15"/>
  <c r="H36" i="15"/>
  <c r="E36" i="15"/>
  <c r="H8" i="15"/>
  <c r="E8" i="15"/>
  <c r="H17" i="15"/>
  <c r="E17" i="15"/>
  <c r="H26" i="15"/>
  <c r="E26" i="15"/>
  <c r="E35" i="15"/>
  <c r="H35" i="15"/>
  <c r="G16" i="15"/>
  <c r="F16" i="15"/>
  <c r="H28" i="15"/>
  <c r="E28" i="15"/>
  <c r="H31" i="15"/>
  <c r="E31" i="15"/>
  <c r="H22" i="15"/>
  <c r="E22" i="15"/>
  <c r="H15" i="15"/>
  <c r="E15" i="15"/>
  <c r="H24" i="15"/>
  <c r="E24" i="15"/>
  <c r="H33" i="15"/>
  <c r="E33" i="15"/>
  <c r="H42" i="15"/>
  <c r="E42" i="15"/>
  <c r="E14" i="15"/>
  <c r="H14" i="15"/>
  <c r="E23" i="15"/>
  <c r="H23" i="15"/>
  <c r="E32" i="15"/>
  <c r="H32" i="15"/>
  <c r="E41" i="15"/>
  <c r="H41" i="15"/>
  <c r="G25" i="15"/>
  <c r="F25" i="15"/>
  <c r="H37" i="15"/>
  <c r="E37" i="15"/>
  <c r="H10" i="15"/>
  <c r="E10" i="15"/>
  <c r="G9" i="16" l="1"/>
  <c r="G15" i="17"/>
  <c r="F36" i="19"/>
  <c r="F9" i="18"/>
  <c r="F21" i="17"/>
  <c r="F18" i="19"/>
  <c r="F18" i="17"/>
  <c r="F41" i="17"/>
  <c r="G18" i="18"/>
  <c r="F32" i="17"/>
  <c r="G33" i="17"/>
  <c r="F42" i="17"/>
  <c r="F12" i="17"/>
  <c r="F27" i="19"/>
  <c r="F36" i="17"/>
  <c r="F23" i="17"/>
  <c r="G21" i="19"/>
  <c r="F34" i="15"/>
  <c r="F39" i="17"/>
  <c r="F27" i="18"/>
  <c r="G7" i="18"/>
  <c r="G39" i="19"/>
  <c r="F27" i="17"/>
  <c r="F14" i="17"/>
  <c r="F24" i="17"/>
  <c r="G30" i="17"/>
  <c r="F30" i="17"/>
  <c r="F8" i="22"/>
  <c r="G8" i="22"/>
  <c r="G30" i="21"/>
  <c r="F30" i="21"/>
  <c r="F35" i="21"/>
  <c r="G35" i="21"/>
  <c r="G40" i="21"/>
  <c r="F40" i="21"/>
  <c r="G36" i="21"/>
  <c r="F36" i="21"/>
  <c r="F20" i="21"/>
  <c r="G20" i="21"/>
  <c r="G25" i="21"/>
  <c r="F25" i="21"/>
  <c r="G33" i="21"/>
  <c r="F33" i="21"/>
  <c r="F23" i="21"/>
  <c r="G23" i="21"/>
  <c r="G19" i="21"/>
  <c r="F19" i="21"/>
  <c r="G12" i="21"/>
  <c r="F12" i="21"/>
  <c r="G18" i="21"/>
  <c r="F18" i="21"/>
  <c r="F17" i="21"/>
  <c r="G17" i="21"/>
  <c r="F8" i="21"/>
  <c r="G8" i="21"/>
  <c r="G15" i="21"/>
  <c r="F15" i="21"/>
  <c r="G9" i="21"/>
  <c r="F9" i="21"/>
  <c r="F29" i="21"/>
  <c r="G29" i="21"/>
  <c r="G34" i="21"/>
  <c r="F34" i="21"/>
  <c r="G27" i="21"/>
  <c r="F27" i="21"/>
  <c r="F41" i="21"/>
  <c r="G41" i="21"/>
  <c r="F14" i="21"/>
  <c r="G14" i="21"/>
  <c r="G37" i="21"/>
  <c r="F37" i="21"/>
  <c r="G22" i="21"/>
  <c r="F22" i="21"/>
  <c r="G42" i="21"/>
  <c r="F42" i="21"/>
  <c r="F32" i="21"/>
  <c r="G32" i="21"/>
  <c r="G28" i="21"/>
  <c r="F28" i="21"/>
  <c r="G24" i="21"/>
  <c r="F24" i="21"/>
  <c r="G7" i="21"/>
  <c r="F7" i="21"/>
  <c r="F26" i="21"/>
  <c r="G26" i="21"/>
  <c r="G31" i="21"/>
  <c r="F31" i="21"/>
  <c r="G13" i="21"/>
  <c r="F13" i="21"/>
  <c r="G21" i="21"/>
  <c r="F21" i="21"/>
  <c r="F38" i="21"/>
  <c r="G38" i="21"/>
  <c r="F11" i="21"/>
  <c r="G11" i="21"/>
  <c r="G16" i="21"/>
  <c r="F16" i="21"/>
  <c r="G10" i="21"/>
  <c r="F10" i="21"/>
  <c r="G39" i="21"/>
  <c r="F39" i="21"/>
  <c r="F41" i="20"/>
  <c r="G41" i="20"/>
  <c r="F14" i="20"/>
  <c r="G14" i="20"/>
  <c r="G37" i="20"/>
  <c r="F37" i="20"/>
  <c r="G10" i="20"/>
  <c r="F10" i="20"/>
  <c r="G39" i="20"/>
  <c r="F39" i="20"/>
  <c r="G18" i="20"/>
  <c r="F18" i="20"/>
  <c r="F17" i="20"/>
  <c r="G17" i="20"/>
  <c r="G31" i="20"/>
  <c r="F31" i="20"/>
  <c r="G30" i="20"/>
  <c r="F30" i="20"/>
  <c r="G36" i="20"/>
  <c r="F36" i="20"/>
  <c r="F20" i="20"/>
  <c r="G20" i="20"/>
  <c r="G25" i="20"/>
  <c r="F25" i="20"/>
  <c r="G15" i="20"/>
  <c r="F15" i="20"/>
  <c r="F23" i="20"/>
  <c r="G23" i="20"/>
  <c r="G19" i="20"/>
  <c r="F19" i="20"/>
  <c r="G12" i="20"/>
  <c r="F12" i="20"/>
  <c r="G7" i="20"/>
  <c r="F7" i="20"/>
  <c r="F26" i="20"/>
  <c r="G26" i="20"/>
  <c r="G40" i="20"/>
  <c r="F40" i="20"/>
  <c r="G13" i="20"/>
  <c r="F13" i="20"/>
  <c r="G9" i="20"/>
  <c r="F9" i="20"/>
  <c r="F29" i="20"/>
  <c r="G29" i="20"/>
  <c r="G34" i="20"/>
  <c r="F34" i="20"/>
  <c r="G21" i="20"/>
  <c r="F21" i="20"/>
  <c r="G27" i="20"/>
  <c r="F27" i="20"/>
  <c r="F32" i="20"/>
  <c r="G32" i="20"/>
  <c r="G28" i="20"/>
  <c r="F28" i="20"/>
  <c r="G33" i="20"/>
  <c r="F33" i="20"/>
  <c r="F35" i="20"/>
  <c r="G35" i="20"/>
  <c r="F8" i="20"/>
  <c r="G8" i="20"/>
  <c r="G22" i="20"/>
  <c r="F22" i="20"/>
  <c r="G24" i="20"/>
  <c r="F24" i="20"/>
  <c r="F38" i="20"/>
  <c r="G38" i="20"/>
  <c r="F11" i="20"/>
  <c r="G11" i="20"/>
  <c r="G16" i="20"/>
  <c r="F16" i="20"/>
  <c r="G42" i="20"/>
  <c r="F42" i="20"/>
  <c r="F35" i="19"/>
  <c r="G35" i="19"/>
  <c r="F8" i="19"/>
  <c r="G8" i="19"/>
  <c r="G31" i="19"/>
  <c r="F31" i="19"/>
  <c r="F38" i="19"/>
  <c r="G38" i="19"/>
  <c r="F11" i="19"/>
  <c r="G11" i="19"/>
  <c r="G40" i="19"/>
  <c r="F40" i="19"/>
  <c r="F41" i="19"/>
  <c r="G41" i="19"/>
  <c r="F14" i="19"/>
  <c r="G14" i="19"/>
  <c r="G22" i="19"/>
  <c r="F22" i="19"/>
  <c r="F17" i="19"/>
  <c r="G17" i="19"/>
  <c r="G24" i="19"/>
  <c r="F24" i="19"/>
  <c r="F20" i="19"/>
  <c r="G20" i="19"/>
  <c r="G33" i="19"/>
  <c r="F33" i="19"/>
  <c r="F23" i="19"/>
  <c r="G23" i="19"/>
  <c r="G15" i="19"/>
  <c r="F15" i="19"/>
  <c r="F26" i="19"/>
  <c r="G26" i="19"/>
  <c r="F29" i="19"/>
  <c r="G29" i="19"/>
  <c r="G13" i="19"/>
  <c r="F13" i="19"/>
  <c r="F32" i="19"/>
  <c r="G32" i="19"/>
  <c r="G42" i="19"/>
  <c r="F42" i="19"/>
  <c r="G16" i="18"/>
  <c r="F16" i="18"/>
  <c r="F8" i="18"/>
  <c r="G8" i="18"/>
  <c r="G22" i="18"/>
  <c r="F22" i="18"/>
  <c r="G39" i="18"/>
  <c r="F39" i="18"/>
  <c r="F29" i="18"/>
  <c r="G29" i="18"/>
  <c r="G25" i="18"/>
  <c r="F25" i="18"/>
  <c r="F17" i="18"/>
  <c r="G17" i="18"/>
  <c r="F41" i="18"/>
  <c r="G41" i="18"/>
  <c r="F14" i="18"/>
  <c r="G14" i="18"/>
  <c r="G19" i="18"/>
  <c r="F19" i="18"/>
  <c r="G15" i="18"/>
  <c r="F15" i="18"/>
  <c r="G31" i="18"/>
  <c r="F31" i="18"/>
  <c r="G12" i="18"/>
  <c r="F12" i="18"/>
  <c r="F20" i="18"/>
  <c r="G20" i="18"/>
  <c r="G30" i="18"/>
  <c r="F30" i="18"/>
  <c r="F35" i="18"/>
  <c r="G35" i="18"/>
  <c r="F32" i="18"/>
  <c r="G32" i="18"/>
  <c r="G37" i="18"/>
  <c r="F37" i="18"/>
  <c r="G10" i="18"/>
  <c r="F10" i="18"/>
  <c r="G42" i="18"/>
  <c r="F42" i="18"/>
  <c r="F38" i="18"/>
  <c r="G38" i="18"/>
  <c r="F11" i="18"/>
  <c r="G11" i="18"/>
  <c r="G34" i="18"/>
  <c r="F34" i="18"/>
  <c r="G24" i="18"/>
  <c r="F24" i="18"/>
  <c r="F26" i="18"/>
  <c r="G26" i="18"/>
  <c r="F23" i="18"/>
  <c r="G23" i="18"/>
  <c r="G28" i="18"/>
  <c r="F28" i="18"/>
  <c r="G21" i="18"/>
  <c r="F21" i="18"/>
  <c r="G40" i="18"/>
  <c r="F40" i="18"/>
  <c r="G13" i="18"/>
  <c r="F13" i="18"/>
  <c r="G33" i="18"/>
  <c r="F33" i="18"/>
  <c r="F31" i="17"/>
  <c r="G31" i="17"/>
  <c r="F19" i="17"/>
  <c r="G19" i="17"/>
  <c r="F7" i="17"/>
  <c r="G7" i="17"/>
  <c r="F16" i="17"/>
  <c r="G16" i="17"/>
  <c r="F22" i="17"/>
  <c r="G22" i="17"/>
  <c r="F10" i="17"/>
  <c r="G10" i="17"/>
  <c r="F37" i="17"/>
  <c r="G37" i="17"/>
  <c r="F25" i="17"/>
  <c r="G25" i="17"/>
  <c r="F34" i="17"/>
  <c r="G34" i="17"/>
  <c r="F13" i="17"/>
  <c r="G13" i="17"/>
  <c r="F40" i="17"/>
  <c r="G40" i="17"/>
  <c r="F28" i="17"/>
  <c r="G28" i="17"/>
  <c r="G34" i="16"/>
  <c r="F34" i="16"/>
  <c r="F26" i="16"/>
  <c r="G26" i="16"/>
  <c r="G40" i="16"/>
  <c r="F40" i="16"/>
  <c r="F29" i="16"/>
  <c r="G29" i="16"/>
  <c r="G42" i="16"/>
  <c r="F42" i="16"/>
  <c r="G30" i="16"/>
  <c r="F30" i="16"/>
  <c r="F23" i="16"/>
  <c r="G23" i="16"/>
  <c r="F14" i="16"/>
  <c r="G14" i="16"/>
  <c r="G19" i="16"/>
  <c r="F19" i="16"/>
  <c r="F35" i="16"/>
  <c r="G35" i="16"/>
  <c r="F8" i="16"/>
  <c r="G8" i="16"/>
  <c r="G22" i="16"/>
  <c r="F22" i="16"/>
  <c r="G13" i="16"/>
  <c r="F13" i="16"/>
  <c r="G10" i="16"/>
  <c r="F10" i="16"/>
  <c r="G36" i="16"/>
  <c r="F36" i="16"/>
  <c r="F38" i="16"/>
  <c r="G38" i="16"/>
  <c r="G15" i="16"/>
  <c r="F15" i="16"/>
  <c r="F32" i="16"/>
  <c r="G32" i="16"/>
  <c r="G28" i="16"/>
  <c r="F28" i="16"/>
  <c r="G33" i="16"/>
  <c r="F33" i="16"/>
  <c r="G18" i="16"/>
  <c r="F18" i="16"/>
  <c r="G21" i="16"/>
  <c r="F21" i="16"/>
  <c r="F17" i="16"/>
  <c r="G17" i="16"/>
  <c r="G31" i="16"/>
  <c r="F31" i="16"/>
  <c r="G24" i="16"/>
  <c r="F24" i="16"/>
  <c r="G12" i="16"/>
  <c r="F12" i="16"/>
  <c r="G16" i="16"/>
  <c r="F16" i="16"/>
  <c r="F20" i="16"/>
  <c r="G20" i="16"/>
  <c r="F11" i="16"/>
  <c r="G11" i="16"/>
  <c r="G25" i="16"/>
  <c r="F25" i="16"/>
  <c r="G27" i="16"/>
  <c r="F27" i="16"/>
  <c r="F41" i="16"/>
  <c r="G41" i="16"/>
  <c r="G37" i="16"/>
  <c r="F37" i="16"/>
  <c r="F41" i="15"/>
  <c r="G41" i="15"/>
  <c r="F14" i="15"/>
  <c r="G14" i="15"/>
  <c r="F33" i="15"/>
  <c r="G33" i="15"/>
  <c r="G22" i="15"/>
  <c r="F22" i="15"/>
  <c r="F17" i="15"/>
  <c r="G17" i="15"/>
  <c r="F27" i="15"/>
  <c r="G27" i="15"/>
  <c r="G13" i="15"/>
  <c r="F13" i="15"/>
  <c r="F29" i="15"/>
  <c r="G29" i="15"/>
  <c r="F39" i="15"/>
  <c r="G39" i="15"/>
  <c r="F12" i="15"/>
  <c r="G12" i="15"/>
  <c r="G37" i="15"/>
  <c r="F37" i="15"/>
  <c r="F23" i="15"/>
  <c r="G23" i="15"/>
  <c r="F15" i="15"/>
  <c r="G15" i="15"/>
  <c r="G10" i="15"/>
  <c r="F10" i="15"/>
  <c r="F32" i="15"/>
  <c r="G32" i="15"/>
  <c r="F24" i="15"/>
  <c r="G24" i="15"/>
  <c r="G31" i="15"/>
  <c r="F31" i="15"/>
  <c r="F8" i="15"/>
  <c r="G8" i="15"/>
  <c r="F18" i="15"/>
  <c r="G18" i="15"/>
  <c r="G40" i="15"/>
  <c r="F40" i="15"/>
  <c r="F20" i="15"/>
  <c r="G20" i="15"/>
  <c r="F30" i="15"/>
  <c r="G30" i="15"/>
  <c r="F35" i="15"/>
  <c r="G35" i="15"/>
  <c r="F42" i="15"/>
  <c r="G42" i="15"/>
  <c r="G28" i="15"/>
  <c r="F28" i="15"/>
  <c r="F26" i="15"/>
  <c r="G26" i="15"/>
  <c r="F36" i="15"/>
  <c r="G36" i="15"/>
  <c r="F9" i="15"/>
  <c r="G9" i="15"/>
  <c r="G19" i="15"/>
  <c r="F19" i="15"/>
  <c r="F38" i="15"/>
  <c r="G38" i="15"/>
  <c r="F11" i="15"/>
  <c r="G11" i="15"/>
  <c r="F21" i="15"/>
  <c r="G21" i="15"/>
  <c r="A8" i="14" l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D3" i="14"/>
  <c r="C39" i="14" s="1"/>
  <c r="D2" i="14"/>
  <c r="C6" i="14" s="1"/>
  <c r="D6" i="14" s="1"/>
  <c r="C16" i="14" l="1"/>
  <c r="E16" i="14" s="1"/>
  <c r="F16" i="14" s="1"/>
  <c r="C9" i="14"/>
  <c r="H9" i="14" s="1"/>
  <c r="C21" i="14"/>
  <c r="E21" i="14" s="1"/>
  <c r="C7" i="14"/>
  <c r="H7" i="14" s="1"/>
  <c r="D12" i="14"/>
  <c r="D35" i="14"/>
  <c r="D8" i="14"/>
  <c r="C12" i="14"/>
  <c r="H12" i="14" s="1"/>
  <c r="D15" i="14"/>
  <c r="C18" i="14"/>
  <c r="H18" i="14" s="1"/>
  <c r="C30" i="14"/>
  <c r="E30" i="14" s="1"/>
  <c r="C10" i="14"/>
  <c r="H10" i="14" s="1"/>
  <c r="D14" i="14"/>
  <c r="D17" i="14"/>
  <c r="D26" i="14"/>
  <c r="H39" i="14"/>
  <c r="E39" i="14"/>
  <c r="C41" i="14"/>
  <c r="D40" i="14"/>
  <c r="C38" i="14"/>
  <c r="D37" i="14"/>
  <c r="C35" i="14"/>
  <c r="D34" i="14"/>
  <c r="C32" i="14"/>
  <c r="D31" i="14"/>
  <c r="C29" i="14"/>
  <c r="D28" i="14"/>
  <c r="C26" i="14"/>
  <c r="D25" i="14"/>
  <c r="C23" i="14"/>
  <c r="D22" i="14"/>
  <c r="C20" i="14"/>
  <c r="D19" i="14"/>
  <c r="C17" i="14"/>
  <c r="D16" i="14"/>
  <c r="C14" i="14"/>
  <c r="D13" i="14"/>
  <c r="C11" i="14"/>
  <c r="D10" i="14"/>
  <c r="C8" i="14"/>
  <c r="D7" i="14"/>
  <c r="D42" i="14"/>
  <c r="C40" i="14"/>
  <c r="D39" i="14"/>
  <c r="C37" i="14"/>
  <c r="D36" i="14"/>
  <c r="C34" i="14"/>
  <c r="D33" i="14"/>
  <c r="C31" i="14"/>
  <c r="D30" i="14"/>
  <c r="C28" i="14"/>
  <c r="D27" i="14"/>
  <c r="C25" i="14"/>
  <c r="D24" i="14"/>
  <c r="C22" i="14"/>
  <c r="D21" i="14"/>
  <c r="D9" i="14"/>
  <c r="D11" i="14"/>
  <c r="C13" i="14"/>
  <c r="C15" i="14"/>
  <c r="D18" i="14"/>
  <c r="C19" i="14"/>
  <c r="D20" i="14"/>
  <c r="C24" i="14"/>
  <c r="D29" i="14"/>
  <c r="C33" i="14"/>
  <c r="D38" i="14"/>
  <c r="C42" i="14"/>
  <c r="D23" i="14"/>
  <c r="C27" i="14"/>
  <c r="D32" i="14"/>
  <c r="C36" i="14"/>
  <c r="D41" i="14"/>
  <c r="H16" i="14" l="1"/>
  <c r="E7" i="14"/>
  <c r="F7" i="14" s="1"/>
  <c r="E18" i="14"/>
  <c r="F18" i="14" s="1"/>
  <c r="E9" i="14"/>
  <c r="F9" i="14" s="1"/>
  <c r="G16" i="14"/>
  <c r="E12" i="14"/>
  <c r="G12" i="14" s="1"/>
  <c r="H21" i="14"/>
  <c r="E10" i="14"/>
  <c r="G10" i="14" s="1"/>
  <c r="H30" i="14"/>
  <c r="G7" i="14"/>
  <c r="E28" i="14"/>
  <c r="H28" i="14"/>
  <c r="E14" i="14"/>
  <c r="H14" i="14"/>
  <c r="H23" i="14"/>
  <c r="E23" i="14"/>
  <c r="H32" i="14"/>
  <c r="E32" i="14"/>
  <c r="H41" i="14"/>
  <c r="E41" i="14"/>
  <c r="G30" i="14"/>
  <c r="F30" i="14"/>
  <c r="H33" i="14"/>
  <c r="E33" i="14"/>
  <c r="H15" i="14"/>
  <c r="E15" i="14"/>
  <c r="H25" i="14"/>
  <c r="E25" i="14"/>
  <c r="H34" i="14"/>
  <c r="E34" i="14"/>
  <c r="E11" i="14"/>
  <c r="H11" i="14"/>
  <c r="H20" i="14"/>
  <c r="E20" i="14"/>
  <c r="H29" i="14"/>
  <c r="E29" i="14"/>
  <c r="H38" i="14"/>
  <c r="E38" i="14"/>
  <c r="G39" i="14"/>
  <c r="F39" i="14"/>
  <c r="H36" i="14"/>
  <c r="E36" i="14"/>
  <c r="H24" i="14"/>
  <c r="E24" i="14"/>
  <c r="E37" i="14"/>
  <c r="H37" i="14"/>
  <c r="H27" i="14"/>
  <c r="E27" i="14"/>
  <c r="H42" i="14"/>
  <c r="E42" i="14"/>
  <c r="E19" i="14"/>
  <c r="H19" i="14"/>
  <c r="E13" i="14"/>
  <c r="H13" i="14"/>
  <c r="H22" i="14"/>
  <c r="E22" i="14"/>
  <c r="H31" i="14"/>
  <c r="E31" i="14"/>
  <c r="H40" i="14"/>
  <c r="E40" i="14"/>
  <c r="H8" i="14"/>
  <c r="E8" i="14"/>
  <c r="H17" i="14"/>
  <c r="E17" i="14"/>
  <c r="H26" i="14"/>
  <c r="E26" i="14"/>
  <c r="H35" i="14"/>
  <c r="E35" i="14"/>
  <c r="G21" i="14"/>
  <c r="F21" i="14"/>
  <c r="G9" i="14" l="1"/>
  <c r="G18" i="14"/>
  <c r="F12" i="14"/>
  <c r="F10" i="14"/>
  <c r="G22" i="14"/>
  <c r="F22" i="14"/>
  <c r="G13" i="14"/>
  <c r="F13" i="14"/>
  <c r="G42" i="14"/>
  <c r="F42" i="14"/>
  <c r="G24" i="14"/>
  <c r="F24" i="14"/>
  <c r="F29" i="14"/>
  <c r="G29" i="14"/>
  <c r="G34" i="14"/>
  <c r="F34" i="14"/>
  <c r="G33" i="14"/>
  <c r="F33" i="14"/>
  <c r="F41" i="14"/>
  <c r="G41" i="14"/>
  <c r="G28" i="14"/>
  <c r="F28" i="14"/>
  <c r="F17" i="14"/>
  <c r="G17" i="14"/>
  <c r="G31" i="14"/>
  <c r="F31" i="14"/>
  <c r="G36" i="14"/>
  <c r="F36" i="14"/>
  <c r="F38" i="14"/>
  <c r="G38" i="14"/>
  <c r="G15" i="14"/>
  <c r="F15" i="14"/>
  <c r="F23" i="14"/>
  <c r="G23" i="14"/>
  <c r="F14" i="14"/>
  <c r="G14" i="14"/>
  <c r="F35" i="14"/>
  <c r="G35" i="14"/>
  <c r="F8" i="14"/>
  <c r="G8" i="14"/>
  <c r="F26" i="14"/>
  <c r="G26" i="14"/>
  <c r="G40" i="14"/>
  <c r="F40" i="14"/>
  <c r="G19" i="14"/>
  <c r="F19" i="14"/>
  <c r="G27" i="14"/>
  <c r="F27" i="14"/>
  <c r="G37" i="14"/>
  <c r="F37" i="14"/>
  <c r="F20" i="14"/>
  <c r="G20" i="14"/>
  <c r="F11" i="14"/>
  <c r="G11" i="14"/>
  <c r="G25" i="14"/>
  <c r="F25" i="14"/>
  <c r="F32" i="14"/>
  <c r="G32" i="14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D3" i="13"/>
  <c r="C42" i="13" s="1"/>
  <c r="D2" i="13"/>
  <c r="C6" i="13" s="1"/>
  <c r="D6" i="13" s="1"/>
  <c r="D17" i="13" l="1"/>
  <c r="D8" i="13"/>
  <c r="C21" i="13"/>
  <c r="H21" i="13" s="1"/>
  <c r="C12" i="13"/>
  <c r="E12" i="13" s="1"/>
  <c r="D26" i="13"/>
  <c r="H42" i="13"/>
  <c r="E42" i="13"/>
  <c r="C30" i="13"/>
  <c r="D35" i="13"/>
  <c r="C39" i="13"/>
  <c r="C7" i="13"/>
  <c r="D11" i="13"/>
  <c r="C15" i="13"/>
  <c r="D20" i="13"/>
  <c r="C24" i="13"/>
  <c r="D29" i="13"/>
  <c r="C33" i="13"/>
  <c r="D38" i="13"/>
  <c r="C41" i="13"/>
  <c r="D40" i="13"/>
  <c r="C38" i="13"/>
  <c r="D37" i="13"/>
  <c r="C35" i="13"/>
  <c r="D34" i="13"/>
  <c r="C32" i="13"/>
  <c r="D31" i="13"/>
  <c r="C29" i="13"/>
  <c r="D28" i="13"/>
  <c r="C26" i="13"/>
  <c r="D25" i="13"/>
  <c r="C23" i="13"/>
  <c r="D22" i="13"/>
  <c r="C20" i="13"/>
  <c r="D19" i="13"/>
  <c r="C17" i="13"/>
  <c r="D16" i="13"/>
  <c r="C14" i="13"/>
  <c r="D13" i="13"/>
  <c r="C11" i="13"/>
  <c r="D10" i="13"/>
  <c r="C8" i="13"/>
  <c r="D7" i="13"/>
  <c r="D42" i="13"/>
  <c r="C40" i="13"/>
  <c r="D39" i="13"/>
  <c r="C37" i="13"/>
  <c r="D36" i="13"/>
  <c r="C34" i="13"/>
  <c r="D33" i="13"/>
  <c r="C31" i="13"/>
  <c r="D30" i="13"/>
  <c r="C28" i="13"/>
  <c r="D27" i="13"/>
  <c r="C25" i="13"/>
  <c r="D24" i="13"/>
  <c r="C22" i="13"/>
  <c r="D21" i="13"/>
  <c r="C19" i="13"/>
  <c r="D18" i="13"/>
  <c r="C16" i="13"/>
  <c r="D15" i="13"/>
  <c r="C13" i="13"/>
  <c r="D12" i="13"/>
  <c r="C10" i="13"/>
  <c r="D9" i="13"/>
  <c r="C9" i="13"/>
  <c r="D14" i="13"/>
  <c r="C18" i="13"/>
  <c r="D23" i="13"/>
  <c r="C27" i="13"/>
  <c r="D32" i="13"/>
  <c r="C36" i="13"/>
  <c r="D41" i="13"/>
  <c r="E21" i="13" l="1"/>
  <c r="G21" i="13" s="1"/>
  <c r="H12" i="13"/>
  <c r="H27" i="13"/>
  <c r="E27" i="13"/>
  <c r="E10" i="13"/>
  <c r="H10" i="13"/>
  <c r="E19" i="13"/>
  <c r="H19" i="13"/>
  <c r="E28" i="13"/>
  <c r="H28" i="13"/>
  <c r="E37" i="13"/>
  <c r="H37" i="13"/>
  <c r="H14" i="13"/>
  <c r="E14" i="13"/>
  <c r="H23" i="13"/>
  <c r="E23" i="13"/>
  <c r="H32" i="13"/>
  <c r="E32" i="13"/>
  <c r="H41" i="13"/>
  <c r="E41" i="13"/>
  <c r="H24" i="13"/>
  <c r="E24" i="13"/>
  <c r="H36" i="13"/>
  <c r="E36" i="13"/>
  <c r="H9" i="13"/>
  <c r="E9" i="13"/>
  <c r="H16" i="13"/>
  <c r="E16" i="13"/>
  <c r="H25" i="13"/>
  <c r="E25" i="13"/>
  <c r="H34" i="13"/>
  <c r="E34" i="13"/>
  <c r="H11" i="13"/>
  <c r="E11" i="13"/>
  <c r="H20" i="13"/>
  <c r="E20" i="13"/>
  <c r="H29" i="13"/>
  <c r="E29" i="13"/>
  <c r="H38" i="13"/>
  <c r="E38" i="13"/>
  <c r="H33" i="13"/>
  <c r="E33" i="13"/>
  <c r="E7" i="13"/>
  <c r="H7" i="13"/>
  <c r="H30" i="13"/>
  <c r="E30" i="13"/>
  <c r="G42" i="13"/>
  <c r="F42" i="13"/>
  <c r="H18" i="13"/>
  <c r="E18" i="13"/>
  <c r="E13" i="13"/>
  <c r="H13" i="13"/>
  <c r="E22" i="13"/>
  <c r="H22" i="13"/>
  <c r="H31" i="13"/>
  <c r="E31" i="13"/>
  <c r="H40" i="13"/>
  <c r="E40" i="13"/>
  <c r="H8" i="13"/>
  <c r="E8" i="13"/>
  <c r="H17" i="13"/>
  <c r="E17" i="13"/>
  <c r="H26" i="13"/>
  <c r="E26" i="13"/>
  <c r="H35" i="13"/>
  <c r="E35" i="13"/>
  <c r="H15" i="13"/>
  <c r="E15" i="13"/>
  <c r="H39" i="13"/>
  <c r="E39" i="13"/>
  <c r="G12" i="13"/>
  <c r="F12" i="13"/>
  <c r="F21" i="13" l="1"/>
  <c r="F35" i="13"/>
  <c r="G35" i="13"/>
  <c r="F8" i="13"/>
  <c r="G8" i="13"/>
  <c r="G13" i="13"/>
  <c r="F13" i="13"/>
  <c r="G33" i="13"/>
  <c r="F33" i="13"/>
  <c r="G34" i="13"/>
  <c r="F34" i="13"/>
  <c r="G10" i="13"/>
  <c r="F10" i="13"/>
  <c r="G15" i="13"/>
  <c r="F15" i="13"/>
  <c r="F17" i="13"/>
  <c r="G17" i="13"/>
  <c r="G31" i="13"/>
  <c r="F31" i="13"/>
  <c r="G22" i="13"/>
  <c r="F22" i="13"/>
  <c r="G18" i="13"/>
  <c r="F18" i="13"/>
  <c r="F38" i="13"/>
  <c r="G38" i="13"/>
  <c r="F11" i="13"/>
  <c r="G11" i="13"/>
  <c r="G16" i="13"/>
  <c r="F16" i="13"/>
  <c r="G24" i="13"/>
  <c r="F24" i="13"/>
  <c r="F23" i="13"/>
  <c r="G23" i="13"/>
  <c r="G19" i="13"/>
  <c r="F19" i="13"/>
  <c r="G27" i="13"/>
  <c r="F27" i="13"/>
  <c r="F29" i="13"/>
  <c r="G29" i="13"/>
  <c r="G9" i="13"/>
  <c r="F9" i="13"/>
  <c r="F41" i="13"/>
  <c r="G41" i="13"/>
  <c r="F14" i="13"/>
  <c r="G14" i="13"/>
  <c r="G37" i="13"/>
  <c r="F37" i="13"/>
  <c r="G39" i="13"/>
  <c r="F39" i="13"/>
  <c r="F26" i="13"/>
  <c r="G26" i="13"/>
  <c r="G40" i="13"/>
  <c r="F40" i="13"/>
  <c r="G30" i="13"/>
  <c r="F30" i="13"/>
  <c r="G7" i="13"/>
  <c r="F7" i="13"/>
  <c r="F20" i="13"/>
  <c r="G20" i="13"/>
  <c r="G25" i="13"/>
  <c r="F25" i="13"/>
  <c r="G36" i="13"/>
  <c r="F36" i="13"/>
  <c r="F32" i="13"/>
  <c r="G32" i="13"/>
  <c r="G28" i="13"/>
  <c r="F28" i="13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D3" i="12"/>
  <c r="C7" i="12" s="1"/>
  <c r="D2" i="12"/>
  <c r="C6" i="12" s="1"/>
  <c r="D6" i="12" s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D3" i="11"/>
  <c r="D42" i="11" s="1"/>
  <c r="D2" i="11"/>
  <c r="C6" i="11" s="1"/>
  <c r="D6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D3" i="10"/>
  <c r="D42" i="10" s="1"/>
  <c r="D2" i="10"/>
  <c r="C6" i="10" s="1"/>
  <c r="D6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D3" i="9"/>
  <c r="D42" i="9" s="1"/>
  <c r="D2" i="9"/>
  <c r="C6" i="9" s="1"/>
  <c r="D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D3" i="8"/>
  <c r="D39" i="8" s="1"/>
  <c r="D2" i="8"/>
  <c r="C6" i="8" s="1"/>
  <c r="D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D3" i="7"/>
  <c r="D2" i="7"/>
  <c r="C6" i="7" s="1"/>
  <c r="D6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D3" i="6"/>
  <c r="C27" i="6" s="1"/>
  <c r="H27" i="6" s="1"/>
  <c r="D2" i="6"/>
  <c r="C6" i="6" s="1"/>
  <c r="D6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D3" i="5"/>
  <c r="D42" i="5" s="1"/>
  <c r="D2" i="5"/>
  <c r="C6" i="5" s="1"/>
  <c r="D6" i="5" s="1"/>
  <c r="C7" i="5" l="1"/>
  <c r="E7" i="5" s="1"/>
  <c r="G7" i="5" s="1"/>
  <c r="C18" i="5"/>
  <c r="H18" i="5" s="1"/>
  <c r="C15" i="6"/>
  <c r="H15" i="6" s="1"/>
  <c r="D7" i="11"/>
  <c r="D8" i="11"/>
  <c r="C20" i="11"/>
  <c r="E20" i="11" s="1"/>
  <c r="D26" i="11"/>
  <c r="C33" i="11"/>
  <c r="E33" i="11" s="1"/>
  <c r="G33" i="11" s="1"/>
  <c r="D40" i="11"/>
  <c r="C25" i="5"/>
  <c r="E25" i="5" s="1"/>
  <c r="F25" i="5" s="1"/>
  <c r="C21" i="6"/>
  <c r="H21" i="6" s="1"/>
  <c r="C11" i="11"/>
  <c r="E11" i="11" s="1"/>
  <c r="D13" i="11"/>
  <c r="D16" i="11"/>
  <c r="D22" i="11"/>
  <c r="C29" i="11"/>
  <c r="H29" i="11" s="1"/>
  <c r="D35" i="11"/>
  <c r="C42" i="11"/>
  <c r="H42" i="11" s="1"/>
  <c r="D12" i="5"/>
  <c r="C8" i="11"/>
  <c r="E8" i="11" s="1"/>
  <c r="C9" i="11"/>
  <c r="E9" i="11" s="1"/>
  <c r="G9" i="11" s="1"/>
  <c r="D11" i="11"/>
  <c r="D14" i="11"/>
  <c r="C18" i="11"/>
  <c r="E18" i="11" s="1"/>
  <c r="F18" i="11" s="1"/>
  <c r="C24" i="11"/>
  <c r="E24" i="11" s="1"/>
  <c r="G24" i="11" s="1"/>
  <c r="D31" i="11"/>
  <c r="C38" i="11"/>
  <c r="H38" i="11" s="1"/>
  <c r="D42" i="6"/>
  <c r="C41" i="6"/>
  <c r="E41" i="6" s="1"/>
  <c r="D38" i="6"/>
  <c r="C36" i="6"/>
  <c r="H36" i="6" s="1"/>
  <c r="D34" i="6"/>
  <c r="D32" i="6"/>
  <c r="C30" i="6"/>
  <c r="H30" i="6" s="1"/>
  <c r="D28" i="6"/>
  <c r="C26" i="6"/>
  <c r="E26" i="6" s="1"/>
  <c r="C24" i="6"/>
  <c r="D22" i="6"/>
  <c r="C20" i="6"/>
  <c r="E20" i="6" s="1"/>
  <c r="D17" i="6"/>
  <c r="C14" i="6"/>
  <c r="H14" i="6" s="1"/>
  <c r="D11" i="6"/>
  <c r="C9" i="6"/>
  <c r="E9" i="6" s="1"/>
  <c r="G9" i="6" s="1"/>
  <c r="C8" i="6"/>
  <c r="H8" i="6" s="1"/>
  <c r="D40" i="6"/>
  <c r="D41" i="6"/>
  <c r="C39" i="6"/>
  <c r="H39" i="6" s="1"/>
  <c r="D37" i="6"/>
  <c r="C35" i="6"/>
  <c r="H35" i="6" s="1"/>
  <c r="C33" i="6"/>
  <c r="D31" i="6"/>
  <c r="C29" i="6"/>
  <c r="H29" i="6" s="1"/>
  <c r="D26" i="6"/>
  <c r="C23" i="6"/>
  <c r="H23" i="6" s="1"/>
  <c r="D20" i="6"/>
  <c r="C18" i="6"/>
  <c r="E18" i="6" s="1"/>
  <c r="G18" i="6" s="1"/>
  <c r="D16" i="6"/>
  <c r="D14" i="6"/>
  <c r="C12" i="6"/>
  <c r="H12" i="6" s="1"/>
  <c r="D10" i="6"/>
  <c r="D8" i="6"/>
  <c r="D7" i="6"/>
  <c r="C42" i="6"/>
  <c r="C38" i="6"/>
  <c r="E38" i="6" s="1"/>
  <c r="C11" i="6"/>
  <c r="E11" i="6" s="1"/>
  <c r="D23" i="6"/>
  <c r="D29" i="6"/>
  <c r="D13" i="6"/>
  <c r="D19" i="6"/>
  <c r="D25" i="6"/>
  <c r="C32" i="6"/>
  <c r="H32" i="6" s="1"/>
  <c r="C17" i="6"/>
  <c r="E17" i="6" s="1"/>
  <c r="D35" i="6"/>
  <c r="C9" i="8"/>
  <c r="H9" i="8" s="1"/>
  <c r="D23" i="8"/>
  <c r="C11" i="9"/>
  <c r="H11" i="9" s="1"/>
  <c r="D13" i="9"/>
  <c r="J13" i="9" s="1"/>
  <c r="D17" i="9"/>
  <c r="J17" i="9" s="1"/>
  <c r="D22" i="9"/>
  <c r="J22" i="9" s="1"/>
  <c r="D26" i="9"/>
  <c r="J26" i="9" s="1"/>
  <c r="D31" i="9"/>
  <c r="J31" i="9" s="1"/>
  <c r="D35" i="9"/>
  <c r="C14" i="10"/>
  <c r="E14" i="10" s="1"/>
  <c r="C23" i="10"/>
  <c r="E23" i="10" s="1"/>
  <c r="D37" i="10"/>
  <c r="C9" i="5"/>
  <c r="H9" i="5" s="1"/>
  <c r="C16" i="5"/>
  <c r="E16" i="5" s="1"/>
  <c r="F16" i="5" s="1"/>
  <c r="D23" i="5"/>
  <c r="D14" i="8"/>
  <c r="D21" i="8"/>
  <c r="C27" i="8"/>
  <c r="H27" i="8" s="1"/>
  <c r="C34" i="8"/>
  <c r="H34" i="8" s="1"/>
  <c r="D10" i="9"/>
  <c r="C12" i="9"/>
  <c r="H12" i="9" s="1"/>
  <c r="D14" i="9"/>
  <c r="J14" i="9" s="1"/>
  <c r="C17" i="9"/>
  <c r="H17" i="9" s="1"/>
  <c r="D19" i="9"/>
  <c r="J19" i="9" s="1"/>
  <c r="C21" i="9"/>
  <c r="H21" i="9" s="1"/>
  <c r="D23" i="9"/>
  <c r="J23" i="9" s="1"/>
  <c r="C26" i="9"/>
  <c r="H26" i="9" s="1"/>
  <c r="D28" i="9"/>
  <c r="J28" i="9" s="1"/>
  <c r="C30" i="9"/>
  <c r="H30" i="9" s="1"/>
  <c r="D32" i="9"/>
  <c r="J32" i="9" s="1"/>
  <c r="C35" i="9"/>
  <c r="E35" i="9" s="1"/>
  <c r="D38" i="9"/>
  <c r="C41" i="9"/>
  <c r="E41" i="9" s="1"/>
  <c r="D7" i="10"/>
  <c r="D13" i="10"/>
  <c r="C17" i="10"/>
  <c r="H17" i="10" s="1"/>
  <c r="D22" i="10"/>
  <c r="C26" i="10"/>
  <c r="E26" i="10" s="1"/>
  <c r="D31" i="10"/>
  <c r="C35" i="10"/>
  <c r="H35" i="10" s="1"/>
  <c r="D40" i="10"/>
  <c r="D10" i="11"/>
  <c r="C12" i="11"/>
  <c r="H12" i="11" s="1"/>
  <c r="C14" i="11"/>
  <c r="H14" i="11" s="1"/>
  <c r="C15" i="11"/>
  <c r="E15" i="11" s="1"/>
  <c r="G15" i="11" s="1"/>
  <c r="D17" i="11"/>
  <c r="D19" i="11"/>
  <c r="C21" i="11"/>
  <c r="H21" i="11" s="1"/>
  <c r="D23" i="11"/>
  <c r="C26" i="11"/>
  <c r="E26" i="11" s="1"/>
  <c r="D28" i="11"/>
  <c r="C30" i="11"/>
  <c r="H30" i="11" s="1"/>
  <c r="D32" i="11"/>
  <c r="C35" i="11"/>
  <c r="E35" i="11" s="1"/>
  <c r="D37" i="11"/>
  <c r="C39" i="11"/>
  <c r="H39" i="11" s="1"/>
  <c r="D41" i="11"/>
  <c r="C16" i="8"/>
  <c r="H16" i="8" s="1"/>
  <c r="D30" i="8"/>
  <c r="C36" i="8"/>
  <c r="E36" i="8" s="1"/>
  <c r="C8" i="9"/>
  <c r="H8" i="9" s="1"/>
  <c r="C9" i="9"/>
  <c r="H9" i="9" s="1"/>
  <c r="C15" i="9"/>
  <c r="E15" i="9" s="1"/>
  <c r="G15" i="9" s="1"/>
  <c r="C20" i="9"/>
  <c r="E20" i="9" s="1"/>
  <c r="C24" i="9"/>
  <c r="E24" i="9" s="1"/>
  <c r="F24" i="9" s="1"/>
  <c r="C29" i="9"/>
  <c r="E29" i="9" s="1"/>
  <c r="C33" i="9"/>
  <c r="E33" i="9" s="1"/>
  <c r="G33" i="9" s="1"/>
  <c r="D37" i="9"/>
  <c r="C39" i="9"/>
  <c r="H39" i="9" s="1"/>
  <c r="D41" i="9"/>
  <c r="D10" i="10"/>
  <c r="D19" i="10"/>
  <c r="D28" i="10"/>
  <c r="C32" i="10"/>
  <c r="H32" i="10" s="1"/>
  <c r="C41" i="10"/>
  <c r="H41" i="10" s="1"/>
  <c r="D14" i="5"/>
  <c r="D21" i="5"/>
  <c r="C27" i="5"/>
  <c r="H27" i="5" s="1"/>
  <c r="C7" i="8"/>
  <c r="H7" i="8" s="1"/>
  <c r="D12" i="8"/>
  <c r="C18" i="8"/>
  <c r="E18" i="8" s="1"/>
  <c r="C25" i="8"/>
  <c r="E25" i="8" s="1"/>
  <c r="G25" i="8" s="1"/>
  <c r="D32" i="8"/>
  <c r="D7" i="9"/>
  <c r="D8" i="9"/>
  <c r="D11" i="9"/>
  <c r="C14" i="9"/>
  <c r="H14" i="9" s="1"/>
  <c r="D16" i="9"/>
  <c r="J16" i="9" s="1"/>
  <c r="C18" i="9"/>
  <c r="H18" i="9" s="1"/>
  <c r="D20" i="9"/>
  <c r="J20" i="9" s="1"/>
  <c r="C23" i="9"/>
  <c r="H23" i="9" s="1"/>
  <c r="D25" i="9"/>
  <c r="J25" i="9" s="1"/>
  <c r="C27" i="9"/>
  <c r="H27" i="9" s="1"/>
  <c r="D29" i="9"/>
  <c r="J29" i="9" s="1"/>
  <c r="C32" i="9"/>
  <c r="E32" i="9" s="1"/>
  <c r="D34" i="9"/>
  <c r="J34" i="9" s="1"/>
  <c r="C36" i="9"/>
  <c r="C38" i="9"/>
  <c r="H38" i="9" s="1"/>
  <c r="D40" i="9"/>
  <c r="C42" i="9"/>
  <c r="H42" i="9" s="1"/>
  <c r="C8" i="10"/>
  <c r="E8" i="10" s="1"/>
  <c r="C11" i="10"/>
  <c r="H11" i="10" s="1"/>
  <c r="D16" i="10"/>
  <c r="C20" i="10"/>
  <c r="E20" i="10" s="1"/>
  <c r="D25" i="10"/>
  <c r="C29" i="10"/>
  <c r="E29" i="10" s="1"/>
  <c r="D34" i="10"/>
  <c r="C38" i="10"/>
  <c r="H38" i="10" s="1"/>
  <c r="C17" i="11"/>
  <c r="E17" i="11" s="1"/>
  <c r="D20" i="11"/>
  <c r="C23" i="11"/>
  <c r="H23" i="11" s="1"/>
  <c r="D25" i="11"/>
  <c r="C27" i="11"/>
  <c r="E27" i="11" s="1"/>
  <c r="G27" i="11" s="1"/>
  <c r="D29" i="11"/>
  <c r="C32" i="11"/>
  <c r="E32" i="11" s="1"/>
  <c r="D34" i="11"/>
  <c r="C36" i="11"/>
  <c r="E36" i="11" s="1"/>
  <c r="F36" i="11" s="1"/>
  <c r="D38" i="11"/>
  <c r="C41" i="11"/>
  <c r="H41" i="11" s="1"/>
  <c r="H7" i="12"/>
  <c r="E7" i="12"/>
  <c r="C41" i="12"/>
  <c r="D40" i="12"/>
  <c r="C38" i="12"/>
  <c r="D37" i="12"/>
  <c r="C35" i="12"/>
  <c r="D34" i="12"/>
  <c r="C32" i="12"/>
  <c r="D31" i="12"/>
  <c r="C29" i="12"/>
  <c r="D28" i="12"/>
  <c r="C26" i="12"/>
  <c r="D25" i="12"/>
  <c r="C23" i="12"/>
  <c r="D22" i="12"/>
  <c r="C20" i="12"/>
  <c r="D19" i="12"/>
  <c r="C17" i="12"/>
  <c r="D16" i="12"/>
  <c r="C14" i="12"/>
  <c r="D13" i="12"/>
  <c r="C11" i="12"/>
  <c r="D10" i="12"/>
  <c r="C8" i="12"/>
  <c r="D7" i="12"/>
  <c r="D42" i="12"/>
  <c r="C40" i="12"/>
  <c r="D39" i="12"/>
  <c r="C37" i="12"/>
  <c r="D36" i="12"/>
  <c r="C34" i="12"/>
  <c r="D33" i="12"/>
  <c r="C31" i="12"/>
  <c r="D30" i="12"/>
  <c r="C28" i="12"/>
  <c r="D27" i="12"/>
  <c r="C25" i="12"/>
  <c r="D24" i="12"/>
  <c r="C22" i="12"/>
  <c r="D21" i="12"/>
  <c r="C19" i="12"/>
  <c r="D18" i="12"/>
  <c r="C16" i="12"/>
  <c r="D15" i="12"/>
  <c r="C13" i="12"/>
  <c r="D12" i="12"/>
  <c r="C10" i="12"/>
  <c r="D9" i="12"/>
  <c r="C42" i="12"/>
  <c r="D41" i="12"/>
  <c r="C39" i="12"/>
  <c r="D38" i="12"/>
  <c r="C36" i="12"/>
  <c r="D35" i="12"/>
  <c r="C33" i="12"/>
  <c r="D32" i="12"/>
  <c r="C30" i="12"/>
  <c r="D29" i="12"/>
  <c r="C27" i="12"/>
  <c r="D26" i="12"/>
  <c r="C24" i="12"/>
  <c r="D23" i="12"/>
  <c r="C21" i="12"/>
  <c r="D20" i="12"/>
  <c r="C18" i="12"/>
  <c r="D17" i="12"/>
  <c r="C15" i="12"/>
  <c r="D14" i="12"/>
  <c r="C12" i="12"/>
  <c r="D11" i="12"/>
  <c r="C9" i="12"/>
  <c r="D8" i="12"/>
  <c r="C7" i="11"/>
  <c r="D9" i="11"/>
  <c r="C10" i="11"/>
  <c r="D12" i="11"/>
  <c r="C13" i="11"/>
  <c r="D15" i="11"/>
  <c r="C16" i="11"/>
  <c r="D18" i="11"/>
  <c r="C19" i="11"/>
  <c r="D21" i="11"/>
  <c r="C22" i="11"/>
  <c r="D24" i="11"/>
  <c r="C25" i="11"/>
  <c r="D27" i="11"/>
  <c r="C28" i="11"/>
  <c r="D30" i="11"/>
  <c r="C31" i="11"/>
  <c r="D33" i="11"/>
  <c r="C34" i="11"/>
  <c r="D36" i="11"/>
  <c r="C37" i="11"/>
  <c r="D39" i="11"/>
  <c r="C40" i="11"/>
  <c r="H14" i="10"/>
  <c r="D8" i="10"/>
  <c r="C9" i="10"/>
  <c r="D11" i="10"/>
  <c r="C12" i="10"/>
  <c r="D14" i="10"/>
  <c r="C15" i="10"/>
  <c r="D17" i="10"/>
  <c r="C18" i="10"/>
  <c r="D20" i="10"/>
  <c r="C21" i="10"/>
  <c r="D23" i="10"/>
  <c r="C24" i="10"/>
  <c r="D26" i="10"/>
  <c r="C27" i="10"/>
  <c r="D29" i="10"/>
  <c r="C30" i="10"/>
  <c r="D32" i="10"/>
  <c r="C33" i="10"/>
  <c r="D35" i="10"/>
  <c r="C36" i="10"/>
  <c r="D38" i="10"/>
  <c r="C39" i="10"/>
  <c r="D41" i="10"/>
  <c r="C42" i="10"/>
  <c r="C7" i="10"/>
  <c r="D9" i="10"/>
  <c r="C10" i="10"/>
  <c r="D12" i="10"/>
  <c r="C13" i="10"/>
  <c r="D15" i="10"/>
  <c r="C16" i="10"/>
  <c r="D18" i="10"/>
  <c r="C19" i="10"/>
  <c r="D21" i="10"/>
  <c r="C22" i="10"/>
  <c r="D24" i="10"/>
  <c r="C25" i="10"/>
  <c r="D27" i="10"/>
  <c r="C28" i="10"/>
  <c r="D30" i="10"/>
  <c r="C31" i="10"/>
  <c r="D33" i="10"/>
  <c r="C34" i="10"/>
  <c r="D36" i="10"/>
  <c r="C37" i="10"/>
  <c r="D39" i="10"/>
  <c r="C40" i="10"/>
  <c r="E21" i="9"/>
  <c r="C7" i="9"/>
  <c r="D9" i="9"/>
  <c r="C10" i="9"/>
  <c r="D12" i="9"/>
  <c r="C13" i="9"/>
  <c r="D15" i="9"/>
  <c r="J15" i="9" s="1"/>
  <c r="C16" i="9"/>
  <c r="D18" i="9"/>
  <c r="J18" i="9" s="1"/>
  <c r="C19" i="9"/>
  <c r="D21" i="9"/>
  <c r="J21" i="9" s="1"/>
  <c r="C22" i="9"/>
  <c r="D24" i="9"/>
  <c r="J24" i="9" s="1"/>
  <c r="C25" i="9"/>
  <c r="D27" i="9"/>
  <c r="J27" i="9" s="1"/>
  <c r="C28" i="9"/>
  <c r="D30" i="9"/>
  <c r="J30" i="9" s="1"/>
  <c r="C31" i="9"/>
  <c r="D33" i="9"/>
  <c r="J33" i="9" s="1"/>
  <c r="C34" i="9"/>
  <c r="D36" i="9"/>
  <c r="C37" i="9"/>
  <c r="D39" i="9"/>
  <c r="C40" i="9"/>
  <c r="C41" i="8"/>
  <c r="D40" i="8"/>
  <c r="C38" i="8"/>
  <c r="D37" i="8"/>
  <c r="C35" i="8"/>
  <c r="D34" i="8"/>
  <c r="C32" i="8"/>
  <c r="D31" i="8"/>
  <c r="C29" i="8"/>
  <c r="D28" i="8"/>
  <c r="C26" i="8"/>
  <c r="D25" i="8"/>
  <c r="C23" i="8"/>
  <c r="D22" i="8"/>
  <c r="C20" i="8"/>
  <c r="D19" i="8"/>
  <c r="C17" i="8"/>
  <c r="D16" i="8"/>
  <c r="C14" i="8"/>
  <c r="D13" i="8"/>
  <c r="C11" i="8"/>
  <c r="D10" i="8"/>
  <c r="C8" i="8"/>
  <c r="D7" i="8"/>
  <c r="D42" i="8"/>
  <c r="C40" i="8"/>
  <c r="D9" i="8"/>
  <c r="D11" i="8"/>
  <c r="C13" i="8"/>
  <c r="C15" i="8"/>
  <c r="D18" i="8"/>
  <c r="D20" i="8"/>
  <c r="C22" i="8"/>
  <c r="C24" i="8"/>
  <c r="D27" i="8"/>
  <c r="D29" i="8"/>
  <c r="C31" i="8"/>
  <c r="C33" i="8"/>
  <c r="D36" i="8"/>
  <c r="D38" i="8"/>
  <c r="C42" i="8"/>
  <c r="H18" i="8"/>
  <c r="D8" i="8"/>
  <c r="C10" i="8"/>
  <c r="C12" i="8"/>
  <c r="D15" i="8"/>
  <c r="D17" i="8"/>
  <c r="C19" i="8"/>
  <c r="C21" i="8"/>
  <c r="D24" i="8"/>
  <c r="D26" i="8"/>
  <c r="C28" i="8"/>
  <c r="C30" i="8"/>
  <c r="D33" i="8"/>
  <c r="D35" i="8"/>
  <c r="C37" i="8"/>
  <c r="C39" i="8"/>
  <c r="D41" i="8"/>
  <c r="C41" i="7"/>
  <c r="D40" i="7"/>
  <c r="C38" i="7"/>
  <c r="D37" i="7"/>
  <c r="C35" i="7"/>
  <c r="D34" i="7"/>
  <c r="C32" i="7"/>
  <c r="D31" i="7"/>
  <c r="C29" i="7"/>
  <c r="D28" i="7"/>
  <c r="C26" i="7"/>
  <c r="D25" i="7"/>
  <c r="C23" i="7"/>
  <c r="D22" i="7"/>
  <c r="C20" i="7"/>
  <c r="D19" i="7"/>
  <c r="C17" i="7"/>
  <c r="D16" i="7"/>
  <c r="C14" i="7"/>
  <c r="D13" i="7"/>
  <c r="C11" i="7"/>
  <c r="D10" i="7"/>
  <c r="C8" i="7"/>
  <c r="D7" i="7"/>
  <c r="D42" i="7"/>
  <c r="C40" i="7"/>
  <c r="D39" i="7"/>
  <c r="C37" i="7"/>
  <c r="D36" i="7"/>
  <c r="C34" i="7"/>
  <c r="D33" i="7"/>
  <c r="C31" i="7"/>
  <c r="D30" i="7"/>
  <c r="C28" i="7"/>
  <c r="D27" i="7"/>
  <c r="C25" i="7"/>
  <c r="D24" i="7"/>
  <c r="C22" i="7"/>
  <c r="D21" i="7"/>
  <c r="C19" i="7"/>
  <c r="D18" i="7"/>
  <c r="C16" i="7"/>
  <c r="D15" i="7"/>
  <c r="C13" i="7"/>
  <c r="D12" i="7"/>
  <c r="C10" i="7"/>
  <c r="D9" i="7"/>
  <c r="D8" i="7"/>
  <c r="C12" i="7"/>
  <c r="D17" i="7"/>
  <c r="C21" i="7"/>
  <c r="D26" i="7"/>
  <c r="C30" i="7"/>
  <c r="D35" i="7"/>
  <c r="C39" i="7"/>
  <c r="D11" i="7"/>
  <c r="C15" i="7"/>
  <c r="D20" i="7"/>
  <c r="C24" i="7"/>
  <c r="D29" i="7"/>
  <c r="C33" i="7"/>
  <c r="D38" i="7"/>
  <c r="C42" i="7"/>
  <c r="C7" i="7"/>
  <c r="C9" i="7"/>
  <c r="D14" i="7"/>
  <c r="C18" i="7"/>
  <c r="D23" i="7"/>
  <c r="C27" i="7"/>
  <c r="D32" i="7"/>
  <c r="C36" i="7"/>
  <c r="D41" i="7"/>
  <c r="E27" i="6"/>
  <c r="C7" i="6"/>
  <c r="D9" i="6"/>
  <c r="C10" i="6"/>
  <c r="D12" i="6"/>
  <c r="C13" i="6"/>
  <c r="D15" i="6"/>
  <c r="C16" i="6"/>
  <c r="D18" i="6"/>
  <c r="C19" i="6"/>
  <c r="D21" i="6"/>
  <c r="C22" i="6"/>
  <c r="D24" i="6"/>
  <c r="C25" i="6"/>
  <c r="D27" i="6"/>
  <c r="C28" i="6"/>
  <c r="D30" i="6"/>
  <c r="C31" i="6"/>
  <c r="D33" i="6"/>
  <c r="C34" i="6"/>
  <c r="D36" i="6"/>
  <c r="C37" i="6"/>
  <c r="D39" i="6"/>
  <c r="C40" i="6"/>
  <c r="G25" i="5"/>
  <c r="D30" i="5"/>
  <c r="D32" i="5"/>
  <c r="C34" i="5"/>
  <c r="C36" i="5"/>
  <c r="D39" i="5"/>
  <c r="D41" i="5"/>
  <c r="D9" i="5"/>
  <c r="D11" i="5"/>
  <c r="D8" i="5"/>
  <c r="C10" i="5"/>
  <c r="C12" i="5"/>
  <c r="D15" i="5"/>
  <c r="D17" i="5"/>
  <c r="C19" i="5"/>
  <c r="C21" i="5"/>
  <c r="D24" i="5"/>
  <c r="D26" i="5"/>
  <c r="C28" i="5"/>
  <c r="C30" i="5"/>
  <c r="D33" i="5"/>
  <c r="D35" i="5"/>
  <c r="C37" i="5"/>
  <c r="C39" i="5"/>
  <c r="C41" i="5"/>
  <c r="D40" i="5"/>
  <c r="C38" i="5"/>
  <c r="D37" i="5"/>
  <c r="C35" i="5"/>
  <c r="D34" i="5"/>
  <c r="C32" i="5"/>
  <c r="D31" i="5"/>
  <c r="C29" i="5"/>
  <c r="D28" i="5"/>
  <c r="C26" i="5"/>
  <c r="D25" i="5"/>
  <c r="C23" i="5"/>
  <c r="D22" i="5"/>
  <c r="C20" i="5"/>
  <c r="D19" i="5"/>
  <c r="C17" i="5"/>
  <c r="D16" i="5"/>
  <c r="C14" i="5"/>
  <c r="D13" i="5"/>
  <c r="C11" i="5"/>
  <c r="D10" i="5"/>
  <c r="C8" i="5"/>
  <c r="D7" i="5"/>
  <c r="C13" i="5"/>
  <c r="C15" i="5"/>
  <c r="D18" i="5"/>
  <c r="D20" i="5"/>
  <c r="C22" i="5"/>
  <c r="C24" i="5"/>
  <c r="D27" i="5"/>
  <c r="D29" i="5"/>
  <c r="C31" i="5"/>
  <c r="C33" i="5"/>
  <c r="D36" i="5"/>
  <c r="D38" i="5"/>
  <c r="C40" i="5"/>
  <c r="C42" i="5"/>
  <c r="H7" i="5" l="1"/>
  <c r="E14" i="6"/>
  <c r="H11" i="6"/>
  <c r="E12" i="6"/>
  <c r="G12" i="6" s="1"/>
  <c r="H20" i="9"/>
  <c r="J12" i="9"/>
  <c r="K12" i="9" s="1"/>
  <c r="N11" i="9"/>
  <c r="L12" i="9"/>
  <c r="H41" i="6"/>
  <c r="E42" i="9"/>
  <c r="G42" i="9" s="1"/>
  <c r="E34" i="8"/>
  <c r="F34" i="8" s="1"/>
  <c r="E8" i="6"/>
  <c r="H8" i="11"/>
  <c r="H36" i="8"/>
  <c r="H41" i="9"/>
  <c r="E35" i="10"/>
  <c r="G35" i="10" s="1"/>
  <c r="H29" i="10"/>
  <c r="E9" i="8"/>
  <c r="F9" i="8" s="1"/>
  <c r="F7" i="5"/>
  <c r="H25" i="5"/>
  <c r="E21" i="11"/>
  <c r="G21" i="11" s="1"/>
  <c r="F25" i="8"/>
  <c r="H33" i="9"/>
  <c r="E9" i="5"/>
  <c r="F9" i="5" s="1"/>
  <c r="E8" i="9"/>
  <c r="F8" i="9" s="1"/>
  <c r="H20" i="11"/>
  <c r="H29" i="9"/>
  <c r="E16" i="8"/>
  <c r="G16" i="8" s="1"/>
  <c r="H25" i="8"/>
  <c r="E12" i="9"/>
  <c r="G12" i="9" s="1"/>
  <c r="E36" i="6"/>
  <c r="G36" i="6" s="1"/>
  <c r="F15" i="9"/>
  <c r="H35" i="11"/>
  <c r="E32" i="6"/>
  <c r="G32" i="6" s="1"/>
  <c r="H36" i="11"/>
  <c r="E27" i="5"/>
  <c r="G27" i="5" s="1"/>
  <c r="H38" i="6"/>
  <c r="H35" i="9"/>
  <c r="E39" i="6"/>
  <c r="G39" i="6" s="1"/>
  <c r="H18" i="6"/>
  <c r="E23" i="9"/>
  <c r="G23" i="9" s="1"/>
  <c r="H15" i="9"/>
  <c r="E41" i="10"/>
  <c r="F41" i="10" s="1"/>
  <c r="E23" i="11"/>
  <c r="F23" i="11" s="1"/>
  <c r="F18" i="6"/>
  <c r="E7" i="8"/>
  <c r="F7" i="8" s="1"/>
  <c r="E11" i="9"/>
  <c r="G11" i="9" s="1"/>
  <c r="F33" i="9"/>
  <c r="E29" i="11"/>
  <c r="G29" i="11" s="1"/>
  <c r="E12" i="11"/>
  <c r="G12" i="11" s="1"/>
  <c r="E14" i="9"/>
  <c r="G14" i="9" s="1"/>
  <c r="H24" i="11"/>
  <c r="H17" i="11"/>
  <c r="E30" i="11"/>
  <c r="G30" i="11" s="1"/>
  <c r="G36" i="11"/>
  <c r="F24" i="11"/>
  <c r="E38" i="10"/>
  <c r="F38" i="10" s="1"/>
  <c r="G18" i="11"/>
  <c r="H11" i="11"/>
  <c r="H27" i="11"/>
  <c r="H26" i="11"/>
  <c r="H9" i="11"/>
  <c r="F27" i="11"/>
  <c r="E35" i="6"/>
  <c r="G35" i="6" s="1"/>
  <c r="E29" i="6"/>
  <c r="G29" i="6" s="1"/>
  <c r="H9" i="6"/>
  <c r="F9" i="6"/>
  <c r="E30" i="6"/>
  <c r="E27" i="8"/>
  <c r="G27" i="8" s="1"/>
  <c r="E26" i="9"/>
  <c r="G26" i="9" s="1"/>
  <c r="E39" i="9"/>
  <c r="G39" i="9" s="1"/>
  <c r="E11" i="10"/>
  <c r="G11" i="10" s="1"/>
  <c r="E17" i="10"/>
  <c r="G17" i="10" s="1"/>
  <c r="E41" i="11"/>
  <c r="F41" i="11" s="1"/>
  <c r="E38" i="11"/>
  <c r="G38" i="11" s="1"/>
  <c r="F15" i="11"/>
  <c r="F9" i="11"/>
  <c r="E42" i="11"/>
  <c r="F42" i="11" s="1"/>
  <c r="H18" i="11"/>
  <c r="E15" i="6"/>
  <c r="G15" i="6" s="1"/>
  <c r="E18" i="5"/>
  <c r="F18" i="5" s="1"/>
  <c r="F12" i="6"/>
  <c r="E21" i="6"/>
  <c r="G21" i="6" s="1"/>
  <c r="E27" i="9"/>
  <c r="G27" i="9" s="1"/>
  <c r="H15" i="11"/>
  <c r="H16" i="5"/>
  <c r="H32" i="9"/>
  <c r="H24" i="9"/>
  <c r="E38" i="9"/>
  <c r="G38" i="9" s="1"/>
  <c r="G24" i="9"/>
  <c r="H23" i="10"/>
  <c r="H33" i="11"/>
  <c r="G16" i="5"/>
  <c r="E23" i="6"/>
  <c r="G23" i="6" s="1"/>
  <c r="E17" i="9"/>
  <c r="F17" i="9" s="1"/>
  <c r="H20" i="10"/>
  <c r="H8" i="10"/>
  <c r="E32" i="10"/>
  <c r="G32" i="10" s="1"/>
  <c r="H32" i="11"/>
  <c r="E14" i="11"/>
  <c r="G14" i="11" s="1"/>
  <c r="F33" i="11"/>
  <c r="H26" i="6"/>
  <c r="H17" i="6"/>
  <c r="H20" i="6"/>
  <c r="H26" i="10"/>
  <c r="H24" i="6"/>
  <c r="E24" i="6"/>
  <c r="H42" i="6"/>
  <c r="E42" i="6"/>
  <c r="E18" i="9"/>
  <c r="E30" i="9"/>
  <c r="G30" i="9" s="1"/>
  <c r="E9" i="9"/>
  <c r="E39" i="11"/>
  <c r="H36" i="9"/>
  <c r="E36" i="9"/>
  <c r="H33" i="6"/>
  <c r="E33" i="6"/>
  <c r="H41" i="12"/>
  <c r="E41" i="12"/>
  <c r="H15" i="12"/>
  <c r="E15" i="12"/>
  <c r="H24" i="12"/>
  <c r="E24" i="12"/>
  <c r="H33" i="12"/>
  <c r="E33" i="12"/>
  <c r="H42" i="12"/>
  <c r="E42" i="12"/>
  <c r="H16" i="12"/>
  <c r="E16" i="12"/>
  <c r="H25" i="12"/>
  <c r="E25" i="12"/>
  <c r="H34" i="12"/>
  <c r="E34" i="12"/>
  <c r="H11" i="12"/>
  <c r="E11" i="12"/>
  <c r="H20" i="12"/>
  <c r="E20" i="12"/>
  <c r="H29" i="12"/>
  <c r="E29" i="12"/>
  <c r="H38" i="12"/>
  <c r="E38" i="12"/>
  <c r="G7" i="12"/>
  <c r="F7" i="12"/>
  <c r="H9" i="12"/>
  <c r="E9" i="12"/>
  <c r="H18" i="12"/>
  <c r="E18" i="12"/>
  <c r="H27" i="12"/>
  <c r="E27" i="12"/>
  <c r="H36" i="12"/>
  <c r="E36" i="12"/>
  <c r="H10" i="12"/>
  <c r="E10" i="12"/>
  <c r="H19" i="12"/>
  <c r="E19" i="12"/>
  <c r="H28" i="12"/>
  <c r="E28" i="12"/>
  <c r="H37" i="12"/>
  <c r="E37" i="12"/>
  <c r="H14" i="12"/>
  <c r="E14" i="12"/>
  <c r="H23" i="12"/>
  <c r="E23" i="12"/>
  <c r="H32" i="12"/>
  <c r="E32" i="12"/>
  <c r="H12" i="12"/>
  <c r="E12" i="12"/>
  <c r="H21" i="12"/>
  <c r="E21" i="12"/>
  <c r="H30" i="12"/>
  <c r="E30" i="12"/>
  <c r="H39" i="12"/>
  <c r="E39" i="12"/>
  <c r="H13" i="12"/>
  <c r="E13" i="12"/>
  <c r="H22" i="12"/>
  <c r="E22" i="12"/>
  <c r="H31" i="12"/>
  <c r="E31" i="12"/>
  <c r="H40" i="12"/>
  <c r="E40" i="12"/>
  <c r="H8" i="12"/>
  <c r="E8" i="12"/>
  <c r="H17" i="12"/>
  <c r="E17" i="12"/>
  <c r="H26" i="12"/>
  <c r="E26" i="12"/>
  <c r="H35" i="12"/>
  <c r="E35" i="12"/>
  <c r="E34" i="11"/>
  <c r="H34" i="11"/>
  <c r="G17" i="11"/>
  <c r="F17" i="11"/>
  <c r="E40" i="11"/>
  <c r="H40" i="11"/>
  <c r="E31" i="11"/>
  <c r="H31" i="11"/>
  <c r="E22" i="11"/>
  <c r="H22" i="11"/>
  <c r="E13" i="11"/>
  <c r="H13" i="11"/>
  <c r="F20" i="11"/>
  <c r="G20" i="11"/>
  <c r="E25" i="11"/>
  <c r="H25" i="11"/>
  <c r="E16" i="11"/>
  <c r="H16" i="11"/>
  <c r="H7" i="11"/>
  <c r="E7" i="11"/>
  <c r="G32" i="11"/>
  <c r="F32" i="11"/>
  <c r="G35" i="11"/>
  <c r="F35" i="11"/>
  <c r="G26" i="11"/>
  <c r="F26" i="11"/>
  <c r="G8" i="11"/>
  <c r="F8" i="11"/>
  <c r="H37" i="11"/>
  <c r="E37" i="11"/>
  <c r="H28" i="11"/>
  <c r="E28" i="11"/>
  <c r="H19" i="11"/>
  <c r="E19" i="11"/>
  <c r="H10" i="11"/>
  <c r="E10" i="11"/>
  <c r="F11" i="11"/>
  <c r="G11" i="11"/>
  <c r="H37" i="10"/>
  <c r="E37" i="10"/>
  <c r="H28" i="10"/>
  <c r="E28" i="10"/>
  <c r="H19" i="10"/>
  <c r="E19" i="10"/>
  <c r="H10" i="10"/>
  <c r="E10" i="10"/>
  <c r="H42" i="10"/>
  <c r="E42" i="10"/>
  <c r="H33" i="10"/>
  <c r="E33" i="10"/>
  <c r="E24" i="10"/>
  <c r="H24" i="10"/>
  <c r="H15" i="10"/>
  <c r="E15" i="10"/>
  <c r="G26" i="10"/>
  <c r="F26" i="10"/>
  <c r="H40" i="10"/>
  <c r="E40" i="10"/>
  <c r="H31" i="10"/>
  <c r="E31" i="10"/>
  <c r="H22" i="10"/>
  <c r="E22" i="10"/>
  <c r="H13" i="10"/>
  <c r="E13" i="10"/>
  <c r="H36" i="10"/>
  <c r="E36" i="10"/>
  <c r="H27" i="10"/>
  <c r="E27" i="10"/>
  <c r="H18" i="10"/>
  <c r="E18" i="10"/>
  <c r="H9" i="10"/>
  <c r="E9" i="10"/>
  <c r="G20" i="10"/>
  <c r="F20" i="10"/>
  <c r="G8" i="10"/>
  <c r="F8" i="10"/>
  <c r="G23" i="10"/>
  <c r="F23" i="10"/>
  <c r="H34" i="10"/>
  <c r="E34" i="10"/>
  <c r="H25" i="10"/>
  <c r="E25" i="10"/>
  <c r="H16" i="10"/>
  <c r="E16" i="10"/>
  <c r="H7" i="10"/>
  <c r="E7" i="10"/>
  <c r="E39" i="10"/>
  <c r="H39" i="10"/>
  <c r="E30" i="10"/>
  <c r="H30" i="10"/>
  <c r="E21" i="10"/>
  <c r="H21" i="10"/>
  <c r="E12" i="10"/>
  <c r="H12" i="10"/>
  <c r="G29" i="10"/>
  <c r="F29" i="10"/>
  <c r="G14" i="10"/>
  <c r="F14" i="10"/>
  <c r="G21" i="9"/>
  <c r="F21" i="9"/>
  <c r="F42" i="9"/>
  <c r="H34" i="9"/>
  <c r="E34" i="9"/>
  <c r="H25" i="9"/>
  <c r="E25" i="9"/>
  <c r="E16" i="9"/>
  <c r="H16" i="9"/>
  <c r="H7" i="9"/>
  <c r="E7" i="9"/>
  <c r="F29" i="9"/>
  <c r="G29" i="9"/>
  <c r="F35" i="9"/>
  <c r="G35" i="9"/>
  <c r="H37" i="9"/>
  <c r="E37" i="9"/>
  <c r="H28" i="9"/>
  <c r="E28" i="9"/>
  <c r="H19" i="9"/>
  <c r="E19" i="9"/>
  <c r="H10" i="9"/>
  <c r="E10" i="9"/>
  <c r="G41" i="9"/>
  <c r="F41" i="9"/>
  <c r="G32" i="9"/>
  <c r="F32" i="9"/>
  <c r="E40" i="9"/>
  <c r="H40" i="9"/>
  <c r="E31" i="9"/>
  <c r="H31" i="9"/>
  <c r="E22" i="9"/>
  <c r="H22" i="9"/>
  <c r="E13" i="9"/>
  <c r="H13" i="9"/>
  <c r="F20" i="9"/>
  <c r="G20" i="9"/>
  <c r="H30" i="8"/>
  <c r="E30" i="8"/>
  <c r="H42" i="8"/>
  <c r="E42" i="8"/>
  <c r="H40" i="8"/>
  <c r="E40" i="8"/>
  <c r="H17" i="8"/>
  <c r="E17" i="8"/>
  <c r="H28" i="8"/>
  <c r="E28" i="8"/>
  <c r="H21" i="8"/>
  <c r="E21" i="8"/>
  <c r="G9" i="8"/>
  <c r="H33" i="8"/>
  <c r="E33" i="8"/>
  <c r="H15" i="8"/>
  <c r="E15" i="8"/>
  <c r="H14" i="8"/>
  <c r="E14" i="8"/>
  <c r="E23" i="8"/>
  <c r="H23" i="8"/>
  <c r="H32" i="8"/>
  <c r="E32" i="8"/>
  <c r="H41" i="8"/>
  <c r="E41" i="8"/>
  <c r="H37" i="8"/>
  <c r="E37" i="8"/>
  <c r="H10" i="8"/>
  <c r="E10" i="8"/>
  <c r="E22" i="8"/>
  <c r="H22" i="8"/>
  <c r="H8" i="8"/>
  <c r="E8" i="8"/>
  <c r="H26" i="8"/>
  <c r="E26" i="8"/>
  <c r="H35" i="8"/>
  <c r="E35" i="8"/>
  <c r="H39" i="8"/>
  <c r="E39" i="8"/>
  <c r="H19" i="8"/>
  <c r="E19" i="8"/>
  <c r="H12" i="8"/>
  <c r="E12" i="8"/>
  <c r="F18" i="8"/>
  <c r="G18" i="8"/>
  <c r="E31" i="8"/>
  <c r="H31" i="8"/>
  <c r="H24" i="8"/>
  <c r="E24" i="8"/>
  <c r="E13" i="8"/>
  <c r="H13" i="8"/>
  <c r="E11" i="8"/>
  <c r="H11" i="8"/>
  <c r="E20" i="8"/>
  <c r="H20" i="8"/>
  <c r="E29" i="8"/>
  <c r="H29" i="8"/>
  <c r="E38" i="8"/>
  <c r="H38" i="8"/>
  <c r="F36" i="8"/>
  <c r="G36" i="8"/>
  <c r="H27" i="7"/>
  <c r="E27" i="7"/>
  <c r="H42" i="7"/>
  <c r="E42" i="7"/>
  <c r="H15" i="7"/>
  <c r="E15" i="7"/>
  <c r="H21" i="7"/>
  <c r="E21" i="7"/>
  <c r="H16" i="7"/>
  <c r="E16" i="7"/>
  <c r="H25" i="7"/>
  <c r="E25" i="7"/>
  <c r="H34" i="7"/>
  <c r="E34" i="7"/>
  <c r="H11" i="7"/>
  <c r="E11" i="7"/>
  <c r="H20" i="7"/>
  <c r="E20" i="7"/>
  <c r="H29" i="7"/>
  <c r="E29" i="7"/>
  <c r="H38" i="7"/>
  <c r="E38" i="7"/>
  <c r="H9" i="7"/>
  <c r="E9" i="7"/>
  <c r="H24" i="7"/>
  <c r="E24" i="7"/>
  <c r="H30" i="7"/>
  <c r="E30" i="7"/>
  <c r="H13" i="7"/>
  <c r="E13" i="7"/>
  <c r="H22" i="7"/>
  <c r="E22" i="7"/>
  <c r="H31" i="7"/>
  <c r="E31" i="7"/>
  <c r="H40" i="7"/>
  <c r="E40" i="7"/>
  <c r="H8" i="7"/>
  <c r="E8" i="7"/>
  <c r="H17" i="7"/>
  <c r="E17" i="7"/>
  <c r="H26" i="7"/>
  <c r="E26" i="7"/>
  <c r="H35" i="7"/>
  <c r="E35" i="7"/>
  <c r="H36" i="7"/>
  <c r="E36" i="7"/>
  <c r="H18" i="7"/>
  <c r="E18" i="7"/>
  <c r="H7" i="7"/>
  <c r="E7" i="7"/>
  <c r="H33" i="7"/>
  <c r="E33" i="7"/>
  <c r="H39" i="7"/>
  <c r="E39" i="7"/>
  <c r="H12" i="7"/>
  <c r="E12" i="7"/>
  <c r="E10" i="7"/>
  <c r="H10" i="7"/>
  <c r="E19" i="7"/>
  <c r="H19" i="7"/>
  <c r="E28" i="7"/>
  <c r="H28" i="7"/>
  <c r="E37" i="7"/>
  <c r="H37" i="7"/>
  <c r="H14" i="7"/>
  <c r="E14" i="7"/>
  <c r="H23" i="7"/>
  <c r="E23" i="7"/>
  <c r="H32" i="7"/>
  <c r="E32" i="7"/>
  <c r="H41" i="7"/>
  <c r="E41" i="7"/>
  <c r="E34" i="6"/>
  <c r="H34" i="6"/>
  <c r="H16" i="6"/>
  <c r="E16" i="6"/>
  <c r="H7" i="6"/>
  <c r="E7" i="6"/>
  <c r="F32" i="6"/>
  <c r="F11" i="6"/>
  <c r="G11" i="6"/>
  <c r="G27" i="6"/>
  <c r="F27" i="6"/>
  <c r="F38" i="6"/>
  <c r="G38" i="6"/>
  <c r="H37" i="6"/>
  <c r="E37" i="6"/>
  <c r="H28" i="6"/>
  <c r="E28" i="6"/>
  <c r="H19" i="6"/>
  <c r="E19" i="6"/>
  <c r="H10" i="6"/>
  <c r="E10" i="6"/>
  <c r="G41" i="6"/>
  <c r="F41" i="6"/>
  <c r="G14" i="6"/>
  <c r="F14" i="6"/>
  <c r="F26" i="6"/>
  <c r="G26" i="6"/>
  <c r="G17" i="6"/>
  <c r="F17" i="6"/>
  <c r="F8" i="6"/>
  <c r="G8" i="6"/>
  <c r="F20" i="6"/>
  <c r="G20" i="6"/>
  <c r="E25" i="6"/>
  <c r="H25" i="6"/>
  <c r="E40" i="6"/>
  <c r="H40" i="6"/>
  <c r="E31" i="6"/>
  <c r="H31" i="6"/>
  <c r="E22" i="6"/>
  <c r="H22" i="6"/>
  <c r="E13" i="6"/>
  <c r="H13" i="6"/>
  <c r="H24" i="5"/>
  <c r="E24" i="5"/>
  <c r="H11" i="5"/>
  <c r="E11" i="5"/>
  <c r="H20" i="5"/>
  <c r="E20" i="5"/>
  <c r="H29" i="5"/>
  <c r="E29" i="5"/>
  <c r="H39" i="5"/>
  <c r="E39" i="5"/>
  <c r="H19" i="5"/>
  <c r="E19" i="5"/>
  <c r="H12" i="5"/>
  <c r="E12" i="5"/>
  <c r="H42" i="5"/>
  <c r="E42" i="5"/>
  <c r="H15" i="5"/>
  <c r="E15" i="5"/>
  <c r="H40" i="5"/>
  <c r="E40" i="5"/>
  <c r="H33" i="5"/>
  <c r="E33" i="5"/>
  <c r="H13" i="5"/>
  <c r="E13" i="5"/>
  <c r="E14" i="5"/>
  <c r="H14" i="5"/>
  <c r="E23" i="5"/>
  <c r="H23" i="5"/>
  <c r="E32" i="5"/>
  <c r="H32" i="5"/>
  <c r="E41" i="5"/>
  <c r="H41" i="5"/>
  <c r="H28" i="5"/>
  <c r="E28" i="5"/>
  <c r="H21" i="5"/>
  <c r="E21" i="5"/>
  <c r="E34" i="5"/>
  <c r="H34" i="5"/>
  <c r="H31" i="5"/>
  <c r="E31" i="5"/>
  <c r="H38" i="5"/>
  <c r="E38" i="5"/>
  <c r="H22" i="5"/>
  <c r="E22" i="5"/>
  <c r="H8" i="5"/>
  <c r="E8" i="5"/>
  <c r="H17" i="5"/>
  <c r="E17" i="5"/>
  <c r="E26" i="5"/>
  <c r="H26" i="5"/>
  <c r="H35" i="5"/>
  <c r="E35" i="5"/>
  <c r="H37" i="5"/>
  <c r="E37" i="5"/>
  <c r="H30" i="5"/>
  <c r="E30" i="5"/>
  <c r="H10" i="5"/>
  <c r="E10" i="5"/>
  <c r="H36" i="5"/>
  <c r="E36" i="5"/>
  <c r="G34" i="8" l="1"/>
  <c r="F21" i="11"/>
  <c r="N14" i="9"/>
  <c r="N13" i="9"/>
  <c r="F35" i="10"/>
  <c r="F11" i="9"/>
  <c r="F29" i="6"/>
  <c r="F39" i="9"/>
  <c r="G38" i="10"/>
  <c r="F17" i="10"/>
  <c r="F36" i="6"/>
  <c r="F39" i="6"/>
  <c r="G9" i="5"/>
  <c r="G23" i="11"/>
  <c r="G8" i="9"/>
  <c r="F23" i="9"/>
  <c r="F29" i="11"/>
  <c r="F12" i="11"/>
  <c r="G41" i="10"/>
  <c r="F14" i="9"/>
  <c r="F16" i="8"/>
  <c r="F12" i="9"/>
  <c r="F27" i="5"/>
  <c r="G7" i="8"/>
  <c r="G41" i="11"/>
  <c r="F26" i="9"/>
  <c r="F32" i="10"/>
  <c r="F30" i="11"/>
  <c r="F27" i="8"/>
  <c r="F14" i="11"/>
  <c r="F38" i="11"/>
  <c r="G18" i="5"/>
  <c r="F23" i="6"/>
  <c r="F35" i="6"/>
  <c r="F30" i="9"/>
  <c r="G42" i="11"/>
  <c r="F27" i="9"/>
  <c r="G17" i="9"/>
  <c r="F11" i="10"/>
  <c r="G30" i="6"/>
  <c r="F30" i="6"/>
  <c r="F15" i="6"/>
  <c r="F21" i="6"/>
  <c r="F38" i="9"/>
  <c r="G33" i="6"/>
  <c r="F33" i="6"/>
  <c r="G42" i="6"/>
  <c r="F42" i="6"/>
  <c r="G39" i="11"/>
  <c r="F39" i="11"/>
  <c r="G18" i="9"/>
  <c r="F18" i="9"/>
  <c r="G36" i="9"/>
  <c r="F36" i="9"/>
  <c r="G9" i="9"/>
  <c r="F9" i="9"/>
  <c r="G24" i="6"/>
  <c r="F24" i="6"/>
  <c r="G31" i="12"/>
  <c r="F31" i="12"/>
  <c r="G39" i="12"/>
  <c r="F39" i="12"/>
  <c r="G12" i="12"/>
  <c r="F12" i="12"/>
  <c r="G27" i="12"/>
  <c r="F27" i="12"/>
  <c r="F41" i="12"/>
  <c r="G41" i="12"/>
  <c r="F35" i="12"/>
  <c r="G35" i="12"/>
  <c r="F8" i="12"/>
  <c r="G8" i="12"/>
  <c r="G22" i="12"/>
  <c r="F22" i="12"/>
  <c r="G30" i="12"/>
  <c r="F30" i="12"/>
  <c r="F32" i="12"/>
  <c r="G32" i="12"/>
  <c r="G37" i="12"/>
  <c r="F37" i="12"/>
  <c r="G10" i="12"/>
  <c r="F10" i="12"/>
  <c r="G18" i="12"/>
  <c r="F18" i="12"/>
  <c r="F38" i="12"/>
  <c r="G38" i="12"/>
  <c r="F11" i="12"/>
  <c r="G11" i="12"/>
  <c r="G16" i="12"/>
  <c r="F16" i="12"/>
  <c r="G24" i="12"/>
  <c r="F24" i="12"/>
  <c r="F17" i="12"/>
  <c r="G17" i="12"/>
  <c r="F14" i="12"/>
  <c r="G14" i="12"/>
  <c r="G19" i="12"/>
  <c r="F19" i="12"/>
  <c r="F20" i="12"/>
  <c r="G20" i="12"/>
  <c r="G25" i="12"/>
  <c r="F25" i="12"/>
  <c r="G33" i="12"/>
  <c r="F33" i="12"/>
  <c r="F26" i="12"/>
  <c r="G26" i="12"/>
  <c r="G40" i="12"/>
  <c r="F40" i="12"/>
  <c r="G13" i="12"/>
  <c r="F13" i="12"/>
  <c r="G21" i="12"/>
  <c r="F21" i="12"/>
  <c r="F23" i="12"/>
  <c r="G23" i="12"/>
  <c r="G28" i="12"/>
  <c r="F28" i="12"/>
  <c r="G36" i="12"/>
  <c r="F36" i="12"/>
  <c r="G9" i="12"/>
  <c r="F9" i="12"/>
  <c r="F29" i="12"/>
  <c r="G29" i="12"/>
  <c r="G34" i="12"/>
  <c r="F34" i="12"/>
  <c r="G42" i="12"/>
  <c r="F42" i="12"/>
  <c r="G15" i="12"/>
  <c r="F15" i="12"/>
  <c r="F19" i="11"/>
  <c r="G19" i="11"/>
  <c r="F28" i="11"/>
  <c r="G28" i="11"/>
  <c r="F7" i="11"/>
  <c r="G7" i="11"/>
  <c r="F16" i="11"/>
  <c r="G16" i="11"/>
  <c r="F22" i="11"/>
  <c r="G22" i="11"/>
  <c r="F13" i="11"/>
  <c r="G13" i="11"/>
  <c r="F40" i="11"/>
  <c r="G40" i="11"/>
  <c r="F10" i="11"/>
  <c r="G10" i="11"/>
  <c r="F37" i="11"/>
  <c r="G37" i="11"/>
  <c r="F25" i="11"/>
  <c r="G25" i="11"/>
  <c r="F31" i="11"/>
  <c r="G31" i="11"/>
  <c r="F34" i="11"/>
  <c r="G34" i="11"/>
  <c r="G12" i="10"/>
  <c r="F12" i="10"/>
  <c r="G39" i="10"/>
  <c r="F39" i="10"/>
  <c r="F16" i="10"/>
  <c r="G16" i="10"/>
  <c r="G27" i="10"/>
  <c r="F27" i="10"/>
  <c r="F22" i="10"/>
  <c r="G22" i="10"/>
  <c r="G33" i="10"/>
  <c r="F33" i="10"/>
  <c r="F19" i="10"/>
  <c r="G19" i="10"/>
  <c r="G30" i="10"/>
  <c r="F30" i="10"/>
  <c r="F7" i="10"/>
  <c r="G7" i="10"/>
  <c r="F34" i="10"/>
  <c r="G34" i="10"/>
  <c r="G18" i="10"/>
  <c r="F18" i="10"/>
  <c r="F13" i="10"/>
  <c r="G13" i="10"/>
  <c r="F40" i="10"/>
  <c r="G40" i="10"/>
  <c r="F10" i="10"/>
  <c r="G10" i="10"/>
  <c r="F37" i="10"/>
  <c r="G37" i="10"/>
  <c r="G21" i="10"/>
  <c r="F21" i="10"/>
  <c r="F25" i="10"/>
  <c r="G25" i="10"/>
  <c r="G9" i="10"/>
  <c r="F9" i="10"/>
  <c r="G36" i="10"/>
  <c r="F36" i="10"/>
  <c r="F31" i="10"/>
  <c r="G31" i="10"/>
  <c r="G15" i="10"/>
  <c r="F15" i="10"/>
  <c r="G24" i="10"/>
  <c r="F24" i="10"/>
  <c r="G42" i="10"/>
  <c r="F42" i="10"/>
  <c r="F28" i="10"/>
  <c r="G28" i="10"/>
  <c r="F13" i="9"/>
  <c r="G13" i="9"/>
  <c r="F40" i="9"/>
  <c r="G40" i="9"/>
  <c r="F10" i="9"/>
  <c r="G10" i="9"/>
  <c r="F37" i="9"/>
  <c r="G37" i="9"/>
  <c r="F7" i="9"/>
  <c r="G7" i="9"/>
  <c r="F16" i="9"/>
  <c r="G16" i="9"/>
  <c r="F34" i="9"/>
  <c r="G34" i="9"/>
  <c r="F31" i="9"/>
  <c r="G31" i="9"/>
  <c r="F28" i="9"/>
  <c r="G28" i="9"/>
  <c r="F25" i="9"/>
  <c r="G25" i="9"/>
  <c r="F22" i="9"/>
  <c r="G22" i="9"/>
  <c r="F19" i="9"/>
  <c r="G19" i="9"/>
  <c r="F29" i="8"/>
  <c r="G29" i="8"/>
  <c r="F24" i="8"/>
  <c r="G24" i="8"/>
  <c r="G31" i="8"/>
  <c r="F31" i="8"/>
  <c r="G12" i="8"/>
  <c r="F12" i="8"/>
  <c r="F35" i="8"/>
  <c r="G35" i="8"/>
  <c r="G37" i="8"/>
  <c r="F37" i="8"/>
  <c r="F32" i="8"/>
  <c r="G32" i="8"/>
  <c r="F23" i="8"/>
  <c r="G23" i="8"/>
  <c r="F15" i="8"/>
  <c r="G15" i="8"/>
  <c r="G21" i="8"/>
  <c r="F21" i="8"/>
  <c r="G40" i="8"/>
  <c r="F40" i="8"/>
  <c r="G30" i="8"/>
  <c r="F30" i="8"/>
  <c r="F20" i="8"/>
  <c r="G20" i="8"/>
  <c r="G13" i="8"/>
  <c r="F13" i="8"/>
  <c r="G19" i="8"/>
  <c r="F19" i="8"/>
  <c r="F26" i="8"/>
  <c r="G26" i="8"/>
  <c r="F33" i="8"/>
  <c r="G33" i="8"/>
  <c r="G28" i="8"/>
  <c r="F28" i="8"/>
  <c r="F38" i="8"/>
  <c r="G38" i="8"/>
  <c r="F11" i="8"/>
  <c r="G11" i="8"/>
  <c r="G39" i="8"/>
  <c r="F39" i="8"/>
  <c r="F8" i="8"/>
  <c r="G8" i="8"/>
  <c r="G22" i="8"/>
  <c r="F22" i="8"/>
  <c r="G10" i="8"/>
  <c r="F10" i="8"/>
  <c r="F41" i="8"/>
  <c r="G41" i="8"/>
  <c r="F14" i="8"/>
  <c r="G14" i="8"/>
  <c r="F17" i="8"/>
  <c r="G17" i="8"/>
  <c r="G42" i="8"/>
  <c r="F42" i="8"/>
  <c r="F41" i="7"/>
  <c r="G41" i="7"/>
  <c r="F14" i="7"/>
  <c r="G14" i="7"/>
  <c r="G37" i="7"/>
  <c r="F37" i="7"/>
  <c r="G10" i="7"/>
  <c r="F10" i="7"/>
  <c r="G39" i="7"/>
  <c r="F39" i="7"/>
  <c r="G18" i="7"/>
  <c r="F18" i="7"/>
  <c r="F26" i="7"/>
  <c r="G26" i="7"/>
  <c r="G40" i="7"/>
  <c r="F40" i="7"/>
  <c r="G13" i="7"/>
  <c r="F13" i="7"/>
  <c r="G9" i="7"/>
  <c r="F9" i="7"/>
  <c r="F20" i="7"/>
  <c r="G20" i="7"/>
  <c r="G25" i="7"/>
  <c r="F25" i="7"/>
  <c r="G15" i="7"/>
  <c r="F15" i="7"/>
  <c r="F23" i="7"/>
  <c r="G23" i="7"/>
  <c r="G19" i="7"/>
  <c r="F19" i="7"/>
  <c r="G12" i="7"/>
  <c r="F12" i="7"/>
  <c r="G7" i="7"/>
  <c r="F7" i="7"/>
  <c r="F35" i="7"/>
  <c r="G35" i="7"/>
  <c r="F8" i="7"/>
  <c r="G8" i="7"/>
  <c r="G22" i="7"/>
  <c r="F22" i="7"/>
  <c r="G24" i="7"/>
  <c r="F24" i="7"/>
  <c r="F29" i="7"/>
  <c r="G29" i="7"/>
  <c r="G34" i="7"/>
  <c r="F34" i="7"/>
  <c r="G21" i="7"/>
  <c r="F21" i="7"/>
  <c r="G27" i="7"/>
  <c r="F27" i="7"/>
  <c r="F32" i="7"/>
  <c r="G32" i="7"/>
  <c r="G28" i="7"/>
  <c r="F28" i="7"/>
  <c r="G33" i="7"/>
  <c r="F33" i="7"/>
  <c r="G36" i="7"/>
  <c r="F36" i="7"/>
  <c r="F17" i="7"/>
  <c r="G17" i="7"/>
  <c r="G31" i="7"/>
  <c r="F31" i="7"/>
  <c r="G30" i="7"/>
  <c r="F30" i="7"/>
  <c r="F38" i="7"/>
  <c r="G38" i="7"/>
  <c r="F11" i="7"/>
  <c r="G11" i="7"/>
  <c r="G16" i="7"/>
  <c r="F16" i="7"/>
  <c r="G42" i="7"/>
  <c r="F42" i="7"/>
  <c r="F13" i="6"/>
  <c r="G13" i="6"/>
  <c r="F10" i="6"/>
  <c r="G10" i="6"/>
  <c r="F37" i="6"/>
  <c r="G37" i="6"/>
  <c r="F7" i="6"/>
  <c r="G7" i="6"/>
  <c r="F31" i="6"/>
  <c r="G31" i="6"/>
  <c r="F28" i="6"/>
  <c r="G28" i="6"/>
  <c r="F40" i="6"/>
  <c r="G40" i="6"/>
  <c r="F22" i="6"/>
  <c r="G22" i="6"/>
  <c r="F25" i="6"/>
  <c r="G25" i="6"/>
  <c r="F19" i="6"/>
  <c r="G19" i="6"/>
  <c r="F16" i="6"/>
  <c r="G16" i="6"/>
  <c r="F34" i="6"/>
  <c r="G34" i="6"/>
  <c r="G10" i="5"/>
  <c r="F10" i="5"/>
  <c r="F35" i="5"/>
  <c r="G35" i="5"/>
  <c r="F26" i="5"/>
  <c r="G26" i="5"/>
  <c r="F8" i="5"/>
  <c r="G8" i="5"/>
  <c r="F21" i="5"/>
  <c r="G21" i="5"/>
  <c r="G13" i="5"/>
  <c r="F13" i="5"/>
  <c r="G15" i="5"/>
  <c r="F15" i="5"/>
  <c r="G12" i="5"/>
  <c r="F12" i="5"/>
  <c r="F29" i="5"/>
  <c r="G29" i="5"/>
  <c r="F30" i="5"/>
  <c r="G30" i="5"/>
  <c r="G22" i="5"/>
  <c r="F22" i="5"/>
  <c r="G34" i="5"/>
  <c r="F34" i="5"/>
  <c r="G28" i="5"/>
  <c r="F28" i="5"/>
  <c r="F41" i="5"/>
  <c r="G41" i="5"/>
  <c r="F14" i="5"/>
  <c r="G14" i="5"/>
  <c r="G33" i="5"/>
  <c r="F33" i="5"/>
  <c r="G42" i="5"/>
  <c r="F42" i="5"/>
  <c r="G19" i="5"/>
  <c r="F19" i="5"/>
  <c r="F20" i="5"/>
  <c r="G20" i="5"/>
  <c r="G31" i="5"/>
  <c r="F31" i="5"/>
  <c r="F23" i="5"/>
  <c r="G23" i="5"/>
  <c r="G24" i="5"/>
  <c r="F24" i="5"/>
  <c r="F36" i="5"/>
  <c r="G36" i="5"/>
  <c r="G37" i="5"/>
  <c r="F37" i="5"/>
  <c r="F17" i="5"/>
  <c r="G17" i="5"/>
  <c r="F38" i="5"/>
  <c r="G38" i="5"/>
  <c r="F32" i="5"/>
  <c r="G32" i="5"/>
  <c r="G40" i="5"/>
  <c r="F40" i="5"/>
  <c r="F39" i="5"/>
  <c r="G39" i="5"/>
  <c r="F11" i="5"/>
  <c r="G11" i="5"/>
  <c r="N16" i="9" l="1"/>
  <c r="N18" i="9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D3" i="4"/>
  <c r="D42" i="4" s="1"/>
  <c r="D2" i="4"/>
  <c r="C6" i="4" s="1"/>
  <c r="D6" i="4" s="1"/>
  <c r="C7" i="4" l="1"/>
  <c r="E7" i="4" s="1"/>
  <c r="D12" i="4"/>
  <c r="C16" i="4"/>
  <c r="D21" i="4"/>
  <c r="C25" i="4"/>
  <c r="D30" i="4"/>
  <c r="C34" i="4"/>
  <c r="D39" i="4"/>
  <c r="C10" i="4"/>
  <c r="D15" i="4"/>
  <c r="C19" i="4"/>
  <c r="D24" i="4"/>
  <c r="C28" i="4"/>
  <c r="D33" i="4"/>
  <c r="C37" i="4"/>
  <c r="C41" i="4"/>
  <c r="D40" i="4"/>
  <c r="C38" i="4"/>
  <c r="D37" i="4"/>
  <c r="C35" i="4"/>
  <c r="D34" i="4"/>
  <c r="C32" i="4"/>
  <c r="D31" i="4"/>
  <c r="C29" i="4"/>
  <c r="D28" i="4"/>
  <c r="C26" i="4"/>
  <c r="D25" i="4"/>
  <c r="C23" i="4"/>
  <c r="D22" i="4"/>
  <c r="C20" i="4"/>
  <c r="D19" i="4"/>
  <c r="C17" i="4"/>
  <c r="D16" i="4"/>
  <c r="C14" i="4"/>
  <c r="D13" i="4"/>
  <c r="C11" i="4"/>
  <c r="D10" i="4"/>
  <c r="C8" i="4"/>
  <c r="D7" i="4"/>
  <c r="C42" i="4"/>
  <c r="D41" i="4"/>
  <c r="C39" i="4"/>
  <c r="D38" i="4"/>
  <c r="C36" i="4"/>
  <c r="D35" i="4"/>
  <c r="C33" i="4"/>
  <c r="D32" i="4"/>
  <c r="C30" i="4"/>
  <c r="D29" i="4"/>
  <c r="C27" i="4"/>
  <c r="D26" i="4"/>
  <c r="C24" i="4"/>
  <c r="D23" i="4"/>
  <c r="C21" i="4"/>
  <c r="D20" i="4"/>
  <c r="C18" i="4"/>
  <c r="D17" i="4"/>
  <c r="C15" i="4"/>
  <c r="D14" i="4"/>
  <c r="C12" i="4"/>
  <c r="D11" i="4"/>
  <c r="C9" i="4"/>
  <c r="D8" i="4"/>
  <c r="D9" i="4"/>
  <c r="C13" i="4"/>
  <c r="D18" i="4"/>
  <c r="C22" i="4"/>
  <c r="D27" i="4"/>
  <c r="C31" i="4"/>
  <c r="D36" i="4"/>
  <c r="C40" i="4"/>
  <c r="H7" i="4" l="1"/>
  <c r="H40" i="4"/>
  <c r="E40" i="4"/>
  <c r="H13" i="4"/>
  <c r="E13" i="4"/>
  <c r="H18" i="4"/>
  <c r="E18" i="4"/>
  <c r="H27" i="4"/>
  <c r="E27" i="4"/>
  <c r="H36" i="4"/>
  <c r="E36" i="4"/>
  <c r="E8" i="4"/>
  <c r="H8" i="4"/>
  <c r="H17" i="4"/>
  <c r="E17" i="4"/>
  <c r="H26" i="4"/>
  <c r="E26" i="4"/>
  <c r="H35" i="4"/>
  <c r="E35" i="4"/>
  <c r="H22" i="4"/>
  <c r="E22" i="4"/>
  <c r="H24" i="4"/>
  <c r="E24" i="4"/>
  <c r="H33" i="4"/>
  <c r="E33" i="4"/>
  <c r="H42" i="4"/>
  <c r="E42" i="4"/>
  <c r="E14" i="4"/>
  <c r="H14" i="4"/>
  <c r="E23" i="4"/>
  <c r="H23" i="4"/>
  <c r="E32" i="4"/>
  <c r="H32" i="4"/>
  <c r="H31" i="4"/>
  <c r="E31" i="4"/>
  <c r="H12" i="4"/>
  <c r="E12" i="4"/>
  <c r="H21" i="4"/>
  <c r="E21" i="4"/>
  <c r="H30" i="4"/>
  <c r="E30" i="4"/>
  <c r="H39" i="4"/>
  <c r="E39" i="4"/>
  <c r="H11" i="4"/>
  <c r="E11" i="4"/>
  <c r="H20" i="4"/>
  <c r="E20" i="4"/>
  <c r="H29" i="4"/>
  <c r="E29" i="4"/>
  <c r="H38" i="4"/>
  <c r="E38" i="4"/>
  <c r="G7" i="4"/>
  <c r="F7" i="4"/>
  <c r="H19" i="4"/>
  <c r="E19" i="4"/>
  <c r="H25" i="4"/>
  <c r="E25" i="4"/>
  <c r="H9" i="4"/>
  <c r="E9" i="4"/>
  <c r="H28" i="4"/>
  <c r="E28" i="4"/>
  <c r="H34" i="4"/>
  <c r="E34" i="4"/>
  <c r="H15" i="4"/>
  <c r="E15" i="4"/>
  <c r="E41" i="4"/>
  <c r="H41" i="4"/>
  <c r="H37" i="4"/>
  <c r="E37" i="4"/>
  <c r="H10" i="4"/>
  <c r="E10" i="4"/>
  <c r="H16" i="4"/>
  <c r="E16" i="4"/>
  <c r="G16" i="4" l="1"/>
  <c r="F16" i="4"/>
  <c r="G28" i="4"/>
  <c r="F28" i="4"/>
  <c r="G19" i="4"/>
  <c r="F19" i="4"/>
  <c r="F29" i="4"/>
  <c r="G29" i="4"/>
  <c r="F39" i="4"/>
  <c r="G39" i="4"/>
  <c r="F12" i="4"/>
  <c r="G12" i="4"/>
  <c r="F14" i="4"/>
  <c r="G14" i="4"/>
  <c r="F33" i="4"/>
  <c r="G33" i="4"/>
  <c r="F35" i="4"/>
  <c r="G35" i="4"/>
  <c r="G37" i="4"/>
  <c r="F37" i="4"/>
  <c r="F41" i="4"/>
  <c r="G41" i="4"/>
  <c r="G34" i="4"/>
  <c r="F34" i="4"/>
  <c r="G25" i="4"/>
  <c r="F25" i="4"/>
  <c r="F38" i="4"/>
  <c r="G38" i="4"/>
  <c r="F11" i="4"/>
  <c r="G11" i="4"/>
  <c r="F21" i="4"/>
  <c r="G21" i="4"/>
  <c r="F23" i="4"/>
  <c r="G23" i="4"/>
  <c r="F42" i="4"/>
  <c r="G42" i="4"/>
  <c r="G22" i="4"/>
  <c r="F22" i="4"/>
  <c r="F17" i="4"/>
  <c r="G17" i="4"/>
  <c r="F8" i="4"/>
  <c r="G8" i="4"/>
  <c r="F27" i="4"/>
  <c r="G27" i="4"/>
  <c r="G40" i="4"/>
  <c r="F40" i="4"/>
  <c r="F18" i="4"/>
  <c r="G18" i="4"/>
  <c r="G10" i="4"/>
  <c r="F10" i="4"/>
  <c r="F15" i="4"/>
  <c r="G15" i="4"/>
  <c r="F9" i="4"/>
  <c r="G9" i="4"/>
  <c r="F20" i="4"/>
  <c r="G20" i="4"/>
  <c r="F30" i="4"/>
  <c r="G30" i="4"/>
  <c r="G31" i="4"/>
  <c r="F31" i="4"/>
  <c r="F32" i="4"/>
  <c r="G32" i="4"/>
  <c r="F24" i="4"/>
  <c r="G24" i="4"/>
  <c r="F26" i="4"/>
  <c r="G26" i="4"/>
  <c r="F36" i="4"/>
  <c r="G36" i="4"/>
  <c r="G13" i="4"/>
  <c r="F13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3" i="3"/>
  <c r="D39" i="3" s="1"/>
  <c r="D2" i="3"/>
  <c r="C6" i="3" s="1"/>
  <c r="D6" i="3" s="1"/>
  <c r="D3" i="1"/>
  <c r="C7" i="1" s="1"/>
  <c r="D2" i="1"/>
  <c r="D41" i="3" l="1"/>
  <c r="C27" i="3"/>
  <c r="H27" i="3" s="1"/>
  <c r="C10" i="3"/>
  <c r="E10" i="3" s="1"/>
  <c r="G10" i="3" s="1"/>
  <c r="C21" i="3"/>
  <c r="H21" i="3" s="1"/>
  <c r="C37" i="3"/>
  <c r="E37" i="3" s="1"/>
  <c r="G37" i="3" s="1"/>
  <c r="D17" i="3"/>
  <c r="D30" i="3"/>
  <c r="D14" i="3"/>
  <c r="D24" i="3"/>
  <c r="C34" i="3"/>
  <c r="E34" i="3" s="1"/>
  <c r="F34" i="3" s="1"/>
  <c r="C12" i="3"/>
  <c r="E12" i="3" s="1"/>
  <c r="C18" i="3"/>
  <c r="E18" i="3" s="1"/>
  <c r="D21" i="3"/>
  <c r="C25" i="3"/>
  <c r="E25" i="3" s="1"/>
  <c r="F25" i="3" s="1"/>
  <c r="C28" i="3"/>
  <c r="E28" i="3" s="1"/>
  <c r="G28" i="3" s="1"/>
  <c r="D32" i="3"/>
  <c r="D35" i="3"/>
  <c r="C39" i="3"/>
  <c r="H39" i="3" s="1"/>
  <c r="D42" i="3"/>
  <c r="D8" i="3"/>
  <c r="D15" i="3"/>
  <c r="C7" i="3"/>
  <c r="E7" i="3" s="1"/>
  <c r="G7" i="3" s="1"/>
  <c r="C9" i="3"/>
  <c r="E9" i="3" s="1"/>
  <c r="D12" i="3"/>
  <c r="C16" i="3"/>
  <c r="E16" i="3" s="1"/>
  <c r="F16" i="3" s="1"/>
  <c r="C19" i="3"/>
  <c r="E19" i="3" s="1"/>
  <c r="G19" i="3" s="1"/>
  <c r="D23" i="3"/>
  <c r="D26" i="3"/>
  <c r="C30" i="3"/>
  <c r="H30" i="3" s="1"/>
  <c r="D33" i="3"/>
  <c r="C36" i="3"/>
  <c r="E36" i="3" s="1"/>
  <c r="F37" i="3"/>
  <c r="C41" i="3"/>
  <c r="D40" i="3"/>
  <c r="C38" i="3"/>
  <c r="D37" i="3"/>
  <c r="C35" i="3"/>
  <c r="D34" i="3"/>
  <c r="C32" i="3"/>
  <c r="D31" i="3"/>
  <c r="C29" i="3"/>
  <c r="D28" i="3"/>
  <c r="C26" i="3"/>
  <c r="D25" i="3"/>
  <c r="C23" i="3"/>
  <c r="D22" i="3"/>
  <c r="C20" i="3"/>
  <c r="D19" i="3"/>
  <c r="C17" i="3"/>
  <c r="D16" i="3"/>
  <c r="C14" i="3"/>
  <c r="D13" i="3"/>
  <c r="C11" i="3"/>
  <c r="D10" i="3"/>
  <c r="C8" i="3"/>
  <c r="D7" i="3"/>
  <c r="D9" i="3"/>
  <c r="D11" i="3"/>
  <c r="C13" i="3"/>
  <c r="C15" i="3"/>
  <c r="D18" i="3"/>
  <c r="D20" i="3"/>
  <c r="C22" i="3"/>
  <c r="C24" i="3"/>
  <c r="D27" i="3"/>
  <c r="D29" i="3"/>
  <c r="C31" i="3"/>
  <c r="C33" i="3"/>
  <c r="D36" i="3"/>
  <c r="D38" i="3"/>
  <c r="C40" i="3"/>
  <c r="C42" i="3"/>
  <c r="E27" i="3" l="1"/>
  <c r="H12" i="3"/>
  <c r="E30" i="3"/>
  <c r="G30" i="3" s="1"/>
  <c r="E21" i="3"/>
  <c r="F21" i="3" s="1"/>
  <c r="G34" i="3"/>
  <c r="H34" i="3"/>
  <c r="H10" i="3"/>
  <c r="E39" i="3"/>
  <c r="G39" i="3" s="1"/>
  <c r="F10" i="3"/>
  <c r="H36" i="3"/>
  <c r="F28" i="3"/>
  <c r="H18" i="3"/>
  <c r="H25" i="3"/>
  <c r="H9" i="3"/>
  <c r="H37" i="3"/>
  <c r="G25" i="3"/>
  <c r="F19" i="3"/>
  <c r="H19" i="3"/>
  <c r="H28" i="3"/>
  <c r="G16" i="3"/>
  <c r="H16" i="3"/>
  <c r="H7" i="3"/>
  <c r="F7" i="3"/>
  <c r="H31" i="3"/>
  <c r="E31" i="3"/>
  <c r="H24" i="3"/>
  <c r="E24" i="3"/>
  <c r="E8" i="3"/>
  <c r="H8" i="3"/>
  <c r="E17" i="3"/>
  <c r="H17" i="3"/>
  <c r="E26" i="3"/>
  <c r="H26" i="3"/>
  <c r="E35" i="3"/>
  <c r="H35" i="3"/>
  <c r="H42" i="3"/>
  <c r="E42" i="3"/>
  <c r="H22" i="3"/>
  <c r="E22" i="3"/>
  <c r="H15" i="3"/>
  <c r="E15" i="3"/>
  <c r="E14" i="3"/>
  <c r="H14" i="3"/>
  <c r="E23" i="3"/>
  <c r="H23" i="3"/>
  <c r="E32" i="3"/>
  <c r="H32" i="3"/>
  <c r="E41" i="3"/>
  <c r="H41" i="3"/>
  <c r="H40" i="3"/>
  <c r="E40" i="3"/>
  <c r="H33" i="3"/>
  <c r="E33" i="3"/>
  <c r="H13" i="3"/>
  <c r="E13" i="3"/>
  <c r="H11" i="3"/>
  <c r="E11" i="3"/>
  <c r="H20" i="3"/>
  <c r="E20" i="3"/>
  <c r="H29" i="3"/>
  <c r="E29" i="3"/>
  <c r="H38" i="3"/>
  <c r="E38" i="3"/>
  <c r="G36" i="3"/>
  <c r="F36" i="3"/>
  <c r="G27" i="3"/>
  <c r="F27" i="3"/>
  <c r="G18" i="3"/>
  <c r="F18" i="3"/>
  <c r="G9" i="3"/>
  <c r="F9" i="3"/>
  <c r="F39" i="3"/>
  <c r="F12" i="3"/>
  <c r="G12" i="3"/>
  <c r="G21" i="3" l="1"/>
  <c r="F30" i="3"/>
  <c r="F20" i="3"/>
  <c r="G20" i="3"/>
  <c r="G33" i="3"/>
  <c r="F33" i="3"/>
  <c r="F23" i="3"/>
  <c r="G23" i="3"/>
  <c r="G15" i="3"/>
  <c r="F15" i="3"/>
  <c r="F26" i="3"/>
  <c r="G26" i="3"/>
  <c r="F29" i="3"/>
  <c r="G29" i="3"/>
  <c r="G13" i="3"/>
  <c r="F13" i="3"/>
  <c r="F32" i="3"/>
  <c r="G32" i="3"/>
  <c r="G42" i="3"/>
  <c r="F42" i="3"/>
  <c r="F35" i="3"/>
  <c r="G35" i="3"/>
  <c r="F8" i="3"/>
  <c r="G8" i="3"/>
  <c r="G31" i="3"/>
  <c r="F31" i="3"/>
  <c r="F38" i="3"/>
  <c r="G38" i="3"/>
  <c r="F11" i="3"/>
  <c r="G11" i="3"/>
  <c r="G40" i="3"/>
  <c r="F40" i="3"/>
  <c r="F41" i="3"/>
  <c r="G41" i="3"/>
  <c r="F14" i="3"/>
  <c r="G14" i="3"/>
  <c r="G22" i="3"/>
  <c r="F22" i="3"/>
  <c r="F17" i="3"/>
  <c r="G17" i="3"/>
  <c r="G24" i="3"/>
  <c r="F24" i="3"/>
  <c r="D42" i="1" l="1"/>
  <c r="C42" i="1"/>
  <c r="H42" i="1" s="1"/>
  <c r="D41" i="1"/>
  <c r="C41" i="1"/>
  <c r="H41" i="1" s="1"/>
  <c r="D40" i="1"/>
  <c r="C40" i="1"/>
  <c r="H40" i="1" s="1"/>
  <c r="D39" i="1"/>
  <c r="C39" i="1"/>
  <c r="H39" i="1" s="1"/>
  <c r="D38" i="1"/>
  <c r="C38" i="1"/>
  <c r="H38" i="1" s="1"/>
  <c r="D37" i="1"/>
  <c r="C37" i="1"/>
  <c r="H37" i="1" s="1"/>
  <c r="D36" i="1"/>
  <c r="C36" i="1"/>
  <c r="H36" i="1" s="1"/>
  <c r="D35" i="1"/>
  <c r="C35" i="1"/>
  <c r="H35" i="1" s="1"/>
  <c r="D34" i="1"/>
  <c r="C34" i="1"/>
  <c r="H34" i="1" s="1"/>
  <c r="D33" i="1"/>
  <c r="C33" i="1"/>
  <c r="H33" i="1" s="1"/>
  <c r="D32" i="1"/>
  <c r="C32" i="1"/>
  <c r="H32" i="1" s="1"/>
  <c r="D31" i="1"/>
  <c r="C31" i="1"/>
  <c r="H31" i="1" s="1"/>
  <c r="D30" i="1"/>
  <c r="C30" i="1"/>
  <c r="H30" i="1" s="1"/>
  <c r="D29" i="1"/>
  <c r="C29" i="1"/>
  <c r="H29" i="1" s="1"/>
  <c r="D28" i="1"/>
  <c r="C28" i="1"/>
  <c r="H28" i="1" s="1"/>
  <c r="D27" i="1"/>
  <c r="C27" i="1"/>
  <c r="H27" i="1" s="1"/>
  <c r="D26" i="1"/>
  <c r="C26" i="1"/>
  <c r="H26" i="1" s="1"/>
  <c r="D25" i="1"/>
  <c r="C25" i="1"/>
  <c r="H25" i="1" s="1"/>
  <c r="D24" i="1"/>
  <c r="C24" i="1"/>
  <c r="E24" i="1" s="1"/>
  <c r="F24" i="1" s="1"/>
  <c r="D23" i="1"/>
  <c r="C23" i="1"/>
  <c r="H23" i="1" s="1"/>
  <c r="D22" i="1"/>
  <c r="C22" i="1"/>
  <c r="H22" i="1" s="1"/>
  <c r="D21" i="1"/>
  <c r="C21" i="1"/>
  <c r="E21" i="1" s="1"/>
  <c r="D20" i="1"/>
  <c r="C20" i="1"/>
  <c r="H20" i="1" s="1"/>
  <c r="D19" i="1"/>
  <c r="C19" i="1"/>
  <c r="H19" i="1" s="1"/>
  <c r="D18" i="1"/>
  <c r="C18" i="1"/>
  <c r="H18" i="1" s="1"/>
  <c r="D17" i="1"/>
  <c r="C17" i="1"/>
  <c r="E17" i="1" s="1"/>
  <c r="F17" i="1" s="1"/>
  <c r="D16" i="1"/>
  <c r="C16" i="1"/>
  <c r="H16" i="1" s="1"/>
  <c r="D15" i="1"/>
  <c r="C15" i="1"/>
  <c r="E15" i="1" s="1"/>
  <c r="F15" i="1" s="1"/>
  <c r="D14" i="1"/>
  <c r="C14" i="1"/>
  <c r="H14" i="1" s="1"/>
  <c r="D13" i="1"/>
  <c r="C13" i="1"/>
  <c r="H13" i="1" s="1"/>
  <c r="D12" i="1"/>
  <c r="C12" i="1"/>
  <c r="E12" i="1" s="1"/>
  <c r="D11" i="1"/>
  <c r="C11" i="1"/>
  <c r="H11" i="1" s="1"/>
  <c r="D10" i="1"/>
  <c r="C10" i="1"/>
  <c r="D9" i="1"/>
  <c r="C9" i="1"/>
  <c r="H9" i="1" s="1"/>
  <c r="D8" i="1"/>
  <c r="C8" i="1"/>
  <c r="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D7" i="1"/>
  <c r="C6" i="1"/>
  <c r="D6" i="1" s="1"/>
  <c r="E29" i="1" l="1"/>
  <c r="F29" i="1" s="1"/>
  <c r="E36" i="1"/>
  <c r="F36" i="1" s="1"/>
  <c r="H15" i="1"/>
  <c r="H24" i="1"/>
  <c r="E11" i="1"/>
  <c r="G11" i="1" s="1"/>
  <c r="E20" i="1"/>
  <c r="F20" i="1" s="1"/>
  <c r="E27" i="1"/>
  <c r="F27" i="1" s="1"/>
  <c r="E32" i="1"/>
  <c r="F32" i="1" s="1"/>
  <c r="E33" i="1"/>
  <c r="F33" i="1" s="1"/>
  <c r="E9" i="1"/>
  <c r="F9" i="1" s="1"/>
  <c r="E14" i="1"/>
  <c r="G14" i="1" s="1"/>
  <c r="H17" i="1"/>
  <c r="E18" i="1"/>
  <c r="F18" i="1" s="1"/>
  <c r="E23" i="1"/>
  <c r="F23" i="1" s="1"/>
  <c r="E38" i="1"/>
  <c r="F38" i="1" s="1"/>
  <c r="F12" i="1"/>
  <c r="G12" i="1"/>
  <c r="F21" i="1"/>
  <c r="G21" i="1"/>
  <c r="H8" i="1"/>
  <c r="H12" i="1"/>
  <c r="H21" i="1"/>
  <c r="G15" i="1"/>
  <c r="G24" i="1"/>
  <c r="E26" i="1"/>
  <c r="F26" i="1" s="1"/>
  <c r="E30" i="1"/>
  <c r="E35" i="1"/>
  <c r="F35" i="1" s="1"/>
  <c r="E39" i="1"/>
  <c r="E41" i="1"/>
  <c r="F41" i="1" s="1"/>
  <c r="H7" i="1"/>
  <c r="E7" i="1"/>
  <c r="G8" i="1"/>
  <c r="F8" i="1"/>
  <c r="H10" i="1"/>
  <c r="E10" i="1"/>
  <c r="E13" i="1"/>
  <c r="E16" i="1"/>
  <c r="G17" i="1"/>
  <c r="E19" i="1"/>
  <c r="E22" i="1"/>
  <c r="E25" i="1"/>
  <c r="E28" i="1"/>
  <c r="E31" i="1"/>
  <c r="E34" i="1"/>
  <c r="E37" i="1"/>
  <c r="E40" i="1"/>
  <c r="E42" i="1"/>
  <c r="G38" i="1" l="1"/>
  <c r="G18" i="1"/>
  <c r="G29" i="1"/>
  <c r="G32" i="1"/>
  <c r="G23" i="1"/>
  <c r="G36" i="1"/>
  <c r="G33" i="1"/>
  <c r="G20" i="1"/>
  <c r="G27" i="1"/>
  <c r="G35" i="1"/>
  <c r="G26" i="1"/>
  <c r="F11" i="1"/>
  <c r="G41" i="1"/>
  <c r="F14" i="1"/>
  <c r="G9" i="1"/>
  <c r="F39" i="1"/>
  <c r="G39" i="1"/>
  <c r="F30" i="1"/>
  <c r="G30" i="1"/>
  <c r="G40" i="1"/>
  <c r="F40" i="1"/>
  <c r="G31" i="1"/>
  <c r="F31" i="1"/>
  <c r="G22" i="1"/>
  <c r="F22" i="1"/>
  <c r="G7" i="1"/>
  <c r="F7" i="1"/>
  <c r="F42" i="1"/>
  <c r="G42" i="1"/>
  <c r="G34" i="1"/>
  <c r="F34" i="1"/>
  <c r="G25" i="1"/>
  <c r="F25" i="1"/>
  <c r="G16" i="1"/>
  <c r="F16" i="1"/>
  <c r="G37" i="1"/>
  <c r="F37" i="1"/>
  <c r="G28" i="1"/>
  <c r="F28" i="1"/>
  <c r="G19" i="1"/>
  <c r="F19" i="1"/>
  <c r="F13" i="1"/>
  <c r="G13" i="1"/>
  <c r="G10" i="1"/>
  <c r="F10" i="1"/>
</calcChain>
</file>

<file path=xl/sharedStrings.xml><?xml version="1.0" encoding="utf-8"?>
<sst xmlns="http://schemas.openxmlformats.org/spreadsheetml/2006/main" count="218" uniqueCount="78">
  <si>
    <t>B2A</t>
  </si>
  <si>
    <t xml:space="preserve">coëfficiënt: </t>
  </si>
  <si>
    <t>JAARLOON</t>
  </si>
  <si>
    <t>MAANDLOON</t>
  </si>
  <si>
    <t>UURLOON</t>
  </si>
  <si>
    <t>38u</t>
  </si>
  <si>
    <t>40u</t>
  </si>
  <si>
    <t>L4</t>
  </si>
  <si>
    <t>Logistiek personeel klasse 4</t>
  </si>
  <si>
    <t>L3</t>
  </si>
  <si>
    <t xml:space="preserve">L2    </t>
  </si>
  <si>
    <t>Logistiek personeel klasse 2</t>
  </si>
  <si>
    <t>A1</t>
  </si>
  <si>
    <t>Administratief + logistiek personeel klasse 1</t>
  </si>
  <si>
    <t>A2</t>
  </si>
  <si>
    <t>Administratief + logistiek personeel klasse 2</t>
  </si>
  <si>
    <t>MV2</t>
  </si>
  <si>
    <t>Verzorgend personeel</t>
  </si>
  <si>
    <t>B2B</t>
  </si>
  <si>
    <t xml:space="preserve">Begeleidend en verzorgend personeel klasse 2B </t>
  </si>
  <si>
    <t>Begeleidend en verzorgend personeel klasse 2A</t>
  </si>
  <si>
    <t>Opvoedend personeel klasse 1</t>
  </si>
  <si>
    <t>Hoofdopvoeder</t>
  </si>
  <si>
    <t>Ondersteunend kaderpersoneel</t>
  </si>
  <si>
    <t>MV1</t>
  </si>
  <si>
    <t>L1</t>
  </si>
  <si>
    <t>K5</t>
  </si>
  <si>
    <t>Onderdirecteur</t>
  </si>
  <si>
    <t>K3</t>
  </si>
  <si>
    <t>Directeur 30-59 bedden</t>
  </si>
  <si>
    <t>K2</t>
  </si>
  <si>
    <t>Directeur 60-89 bedden</t>
  </si>
  <si>
    <t>K1</t>
  </si>
  <si>
    <t>G1</t>
  </si>
  <si>
    <t>Geneesheer omnipracticus</t>
  </si>
  <si>
    <t>GS</t>
  </si>
  <si>
    <t>Geneesheer specialist</t>
  </si>
  <si>
    <t>B1C</t>
  </si>
  <si>
    <t>B1B</t>
  </si>
  <si>
    <t>B1A</t>
  </si>
  <si>
    <t>B1A BIS</t>
  </si>
  <si>
    <t>Directeur +90 bedden</t>
  </si>
  <si>
    <t>GEW</t>
  </si>
  <si>
    <t>Gewaarborgd inkomen</t>
  </si>
  <si>
    <t>Logistiek personeel klasse 3</t>
  </si>
  <si>
    <t>INDEX</t>
  </si>
  <si>
    <t>LOGISTIEK PERSONEEL KLASSE 4</t>
  </si>
  <si>
    <t>LOGISTIEK PERSONEEL KLASSE 3</t>
  </si>
  <si>
    <t>L2</t>
  </si>
  <si>
    <t>LOGISTIEK PERSONEEL KLASSE 2</t>
  </si>
  <si>
    <t>ADMINISTRATIEF + LOGISTIEK PERSONEEL KLASSE 2</t>
  </si>
  <si>
    <t>ADMINISTRATIEF + LOGISTIEK PERSONEEL KLASSE 1</t>
  </si>
  <si>
    <t>BEGELEIDEND EN VERZORGEND PERSONEEL KLASSE 2B</t>
  </si>
  <si>
    <t>BEGELEIDEND EN VERZORGEND PERSONEEL KLASSE 2A</t>
  </si>
  <si>
    <t>OPVOEDEND PERSONEEL KLASSE 1</t>
  </si>
  <si>
    <t>HOOFDOPVOEDER</t>
  </si>
  <si>
    <t>ONDERSTEUNEND KADERPERSONEEL</t>
  </si>
  <si>
    <t>OPVOEDER-GROEPSCHEF BIS</t>
  </si>
  <si>
    <t>Opvoeder-groepschef-BIS</t>
  </si>
  <si>
    <t>VERZORGEND PERSONEEL</t>
  </si>
  <si>
    <t>ONDERDIRECTEUR</t>
  </si>
  <si>
    <t>DIRECTEUR 30-59 BEDDEN</t>
  </si>
  <si>
    <t>DIRECTEUR 60-89 bedden</t>
  </si>
  <si>
    <t>DIRECTEUR +90 bedden</t>
  </si>
  <si>
    <t>GENEESHEER OMNIPRACTICUS</t>
  </si>
  <si>
    <t>GENEESHEER SPECIALIST</t>
  </si>
  <si>
    <t>GEWAARBORGD  INKOMEN</t>
  </si>
  <si>
    <t>OVERZICHT BAREMA'S P.C. 319.01</t>
  </si>
  <si>
    <t>DATUM</t>
  </si>
  <si>
    <t>Sociaal, paramedisch en therapeutisch personeel</t>
  </si>
  <si>
    <t>SOCIAAL, PARAMEDISCH &amp; THERAPEUTISCH PERSONEEL</t>
  </si>
  <si>
    <t>Licentiaten / masters</t>
  </si>
  <si>
    <t>LICENTIATEN / MASTERS</t>
  </si>
  <si>
    <t>BASIS</t>
  </si>
  <si>
    <t>INDEXERING</t>
  </si>
  <si>
    <t>VERGOEDING VAKANTIEVERBLIJVEN</t>
  </si>
  <si>
    <t>basis 01/01/2022</t>
  </si>
  <si>
    <t>Jaarloon is lager dan sectoraal minimumloon van 23.133,23 euro.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</si>
</sst>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#,##0.0000"/>
    <numFmt numFmtId="166" formatCode="d/mm/yy"/>
  </numFmts>
  <fonts count="9" x14ac:knownFonts="1">
    <font>
      <sz val="10"/>
      <name val="Arial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9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6" xfId="0" applyNumberFormat="1" applyFont="1" applyBorder="1" applyAlignment="1"/>
    <xf numFmtId="165" fontId="2" fillId="0" borderId="6" xfId="0" applyNumberFormat="1" applyFont="1" applyBorder="1" applyAlignment="1"/>
    <xf numFmtId="165" fontId="2" fillId="0" borderId="5" xfId="0" applyNumberFormat="1" applyFont="1" applyBorder="1" applyAlignment="1"/>
    <xf numFmtId="0" fontId="2" fillId="0" borderId="8" xfId="0" applyFont="1" applyBorder="1"/>
    <xf numFmtId="4" fontId="2" fillId="0" borderId="9" xfId="0" applyNumberFormat="1" applyFont="1" applyBorder="1" applyAlignment="1"/>
    <xf numFmtId="165" fontId="2" fillId="0" borderId="9" xfId="0" applyNumberFormat="1" applyFont="1" applyBorder="1" applyAlignment="1"/>
    <xf numFmtId="165" fontId="2" fillId="0" borderId="8" xfId="0" applyNumberFormat="1" applyFont="1" applyBorder="1" applyAlignment="1"/>
    <xf numFmtId="0" fontId="4" fillId="0" borderId="0" xfId="0" applyFont="1"/>
    <xf numFmtId="164" fontId="4" fillId="3" borderId="0" xfId="0" quotePrefix="1" applyNumberFormat="1" applyFont="1" applyFill="1" applyAlignment="1">
      <alignment horizontal="right"/>
    </xf>
    <xf numFmtId="9" fontId="2" fillId="0" borderId="9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/>
    <xf numFmtId="0" fontId="5" fillId="2" borderId="0" xfId="0" applyFont="1" applyFill="1"/>
    <xf numFmtId="0" fontId="2" fillId="2" borderId="0" xfId="0" applyFont="1" applyFill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2"/>
    <xf numFmtId="0" fontId="8" fillId="0" borderId="0" xfId="0" applyFont="1"/>
    <xf numFmtId="10" fontId="4" fillId="3" borderId="0" xfId="1" applyNumberFormat="1" applyFont="1" applyFill="1"/>
    <xf numFmtId="10" fontId="2" fillId="0" borderId="0" xfId="1" applyNumberFormat="1" applyFont="1"/>
    <xf numFmtId="0" fontId="2" fillId="0" borderId="1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zoomScaleNormal="100" workbookViewId="0">
      <selection activeCell="B7" sqref="B7"/>
    </sheetView>
  </sheetViews>
  <sheetFormatPr defaultColWidth="9.109375" defaultRowHeight="14.4" x14ac:dyDescent="0.3"/>
  <cols>
    <col min="1" max="1" width="10.5546875" style="25" bestFit="1" customWidth="1"/>
    <col min="2" max="2" width="44.88671875" style="25" bestFit="1" customWidth="1"/>
    <col min="3" max="16384" width="9.109375" style="25"/>
  </cols>
  <sheetData>
    <row r="2" spans="1:2" ht="18" x14ac:dyDescent="0.35">
      <c r="A2" s="35" t="s">
        <v>67</v>
      </c>
    </row>
    <row r="4" spans="1:2" x14ac:dyDescent="0.3">
      <c r="A4" s="25" t="s">
        <v>68</v>
      </c>
      <c r="B4" s="26">
        <v>44652</v>
      </c>
    </row>
    <row r="6" spans="1:2" x14ac:dyDescent="0.3">
      <c r="A6" s="25" t="s">
        <v>45</v>
      </c>
      <c r="B6" s="36">
        <v>1.0404</v>
      </c>
    </row>
    <row r="8" spans="1:2" x14ac:dyDescent="0.3">
      <c r="A8" s="25" t="s">
        <v>7</v>
      </c>
      <c r="B8" s="34" t="s">
        <v>8</v>
      </c>
    </row>
    <row r="9" spans="1:2" x14ac:dyDescent="0.3">
      <c r="A9" s="25" t="s">
        <v>9</v>
      </c>
      <c r="B9" s="34" t="s">
        <v>44</v>
      </c>
    </row>
    <row r="10" spans="1:2" x14ac:dyDescent="0.3">
      <c r="A10" s="25" t="s">
        <v>10</v>
      </c>
      <c r="B10" s="34" t="s">
        <v>11</v>
      </c>
    </row>
    <row r="11" spans="1:2" x14ac:dyDescent="0.3">
      <c r="A11" s="25" t="s">
        <v>14</v>
      </c>
      <c r="B11" s="34" t="s">
        <v>15</v>
      </c>
    </row>
    <row r="12" spans="1:2" x14ac:dyDescent="0.3">
      <c r="A12" s="25" t="s">
        <v>12</v>
      </c>
      <c r="B12" s="34" t="s">
        <v>13</v>
      </c>
    </row>
    <row r="13" spans="1:2" x14ac:dyDescent="0.3">
      <c r="A13" s="25" t="s">
        <v>18</v>
      </c>
      <c r="B13" s="34" t="s">
        <v>19</v>
      </c>
    </row>
    <row r="14" spans="1:2" x14ac:dyDescent="0.3">
      <c r="A14" s="25" t="s">
        <v>0</v>
      </c>
      <c r="B14" s="34" t="s">
        <v>20</v>
      </c>
    </row>
    <row r="15" spans="1:2" x14ac:dyDescent="0.3">
      <c r="A15" s="25" t="s">
        <v>37</v>
      </c>
      <c r="B15" s="34" t="s">
        <v>21</v>
      </c>
    </row>
    <row r="16" spans="1:2" x14ac:dyDescent="0.3">
      <c r="A16" s="25" t="s">
        <v>38</v>
      </c>
      <c r="B16" s="34" t="s">
        <v>22</v>
      </c>
    </row>
    <row r="17" spans="1:2" x14ac:dyDescent="0.3">
      <c r="A17" s="25" t="s">
        <v>39</v>
      </c>
      <c r="B17" s="34" t="s">
        <v>23</v>
      </c>
    </row>
    <row r="18" spans="1:2" x14ac:dyDescent="0.3">
      <c r="A18" s="25" t="s">
        <v>40</v>
      </c>
      <c r="B18" s="34" t="s">
        <v>58</v>
      </c>
    </row>
    <row r="19" spans="1:2" x14ac:dyDescent="0.3">
      <c r="A19" s="25" t="s">
        <v>16</v>
      </c>
      <c r="B19" s="34" t="s">
        <v>17</v>
      </c>
    </row>
    <row r="20" spans="1:2" x14ac:dyDescent="0.3">
      <c r="A20" s="25" t="s">
        <v>24</v>
      </c>
      <c r="B20" s="34" t="s">
        <v>69</v>
      </c>
    </row>
    <row r="21" spans="1:2" x14ac:dyDescent="0.3">
      <c r="A21" s="25" t="s">
        <v>25</v>
      </c>
      <c r="B21" s="34" t="s">
        <v>71</v>
      </c>
    </row>
    <row r="22" spans="1:2" x14ac:dyDescent="0.3">
      <c r="A22" s="25" t="s">
        <v>26</v>
      </c>
      <c r="B22" s="34" t="s">
        <v>27</v>
      </c>
    </row>
    <row r="23" spans="1:2" x14ac:dyDescent="0.3">
      <c r="A23" s="25" t="s">
        <v>28</v>
      </c>
      <c r="B23" s="34" t="s">
        <v>29</v>
      </c>
    </row>
    <row r="24" spans="1:2" x14ac:dyDescent="0.3">
      <c r="A24" s="25" t="s">
        <v>30</v>
      </c>
      <c r="B24" s="34" t="s">
        <v>31</v>
      </c>
    </row>
    <row r="25" spans="1:2" x14ac:dyDescent="0.3">
      <c r="A25" s="25" t="s">
        <v>32</v>
      </c>
      <c r="B25" s="34" t="s">
        <v>41</v>
      </c>
    </row>
    <row r="26" spans="1:2" x14ac:dyDescent="0.3">
      <c r="A26" s="25" t="s">
        <v>33</v>
      </c>
      <c r="B26" s="34" t="s">
        <v>34</v>
      </c>
    </row>
    <row r="27" spans="1:2" x14ac:dyDescent="0.3">
      <c r="A27" s="25" t="s">
        <v>35</v>
      </c>
      <c r="B27" s="34" t="s">
        <v>36</v>
      </c>
    </row>
    <row r="28" spans="1:2" x14ac:dyDescent="0.3">
      <c r="A28" s="25" t="s">
        <v>42</v>
      </c>
      <c r="B28" s="34" t="s">
        <v>43</v>
      </c>
    </row>
  </sheetData>
  <hyperlinks>
    <hyperlink ref="B8" location="'L4'!A1" display="Logistiek personeel klasse 4" xr:uid="{00000000-0004-0000-0000-000000000000}"/>
    <hyperlink ref="B9" location="'L3'!A1" display="Logistiek personeel klasse 3" xr:uid="{00000000-0004-0000-0000-000001000000}"/>
    <hyperlink ref="B10" location="'L2'!A1" display="Logistiek personeel klasse 2" xr:uid="{00000000-0004-0000-0000-000002000000}"/>
    <hyperlink ref="B11" location="'A2'!A1" display="Administratief + logistiek personeel klasse 2" xr:uid="{00000000-0004-0000-0000-000003000000}"/>
    <hyperlink ref="B12" location="'A1'!A1" display="Administratief + logistiek personeel klasse 1" xr:uid="{00000000-0004-0000-0000-000004000000}"/>
    <hyperlink ref="B13" location="B2B!A1" display="Begeleidend en verzorgend personeel klasse 2B " xr:uid="{00000000-0004-0000-0000-000005000000}"/>
    <hyperlink ref="B14" location="B2A!A1" display="Begeleidend en verzorgend personeel klasse 2A" xr:uid="{00000000-0004-0000-0000-000006000000}"/>
    <hyperlink ref="B15" location="B1C!A1" display="Opvoedend personeel klasse 1" xr:uid="{00000000-0004-0000-0000-000007000000}"/>
    <hyperlink ref="B16" location="B1B!A1" display="Hoofdopvoeder" xr:uid="{00000000-0004-0000-0000-000008000000}"/>
    <hyperlink ref="B17" location="B1A!A1" display="Ondersteunend kaderpersoneel" xr:uid="{00000000-0004-0000-0000-000009000000}"/>
    <hyperlink ref="B18" location="'B1A BIS'!A1" display="Opvoeder-groepschef-BIS" xr:uid="{00000000-0004-0000-0000-00000A000000}"/>
    <hyperlink ref="B19" location="'MV2'!A1" display="Verzorgend personeel" xr:uid="{00000000-0004-0000-0000-00000B000000}"/>
    <hyperlink ref="B20" location="'MV1'!A1" display="Sociaal paramedisch en therapeutisch personeel" xr:uid="{00000000-0004-0000-0000-00000C000000}"/>
    <hyperlink ref="B21" location="'L1'!A1" display="Licentiaten" xr:uid="{00000000-0004-0000-0000-00000D000000}"/>
    <hyperlink ref="B22" location="'K5'!A1" display="Onderdirecteur" xr:uid="{00000000-0004-0000-0000-00000E000000}"/>
    <hyperlink ref="B23" location="'K3'!A1" display="Directeur 30-59 bedden" xr:uid="{00000000-0004-0000-0000-00000F000000}"/>
    <hyperlink ref="B24" location="'K2'!A1" display="Directeur 60-89 bedden" xr:uid="{00000000-0004-0000-0000-000010000000}"/>
    <hyperlink ref="B25" location="'K1'!A1" display="Directeur +90 bedden" xr:uid="{00000000-0004-0000-0000-000011000000}"/>
    <hyperlink ref="B26" location="'G1'!A1" display="Geneesheer omnipracticus" xr:uid="{00000000-0004-0000-0000-000012000000}"/>
    <hyperlink ref="B27" location="GS!A1" display="Geneesheer specialist" xr:uid="{00000000-0004-0000-0000-000013000000}"/>
    <hyperlink ref="B28" location="GEW!A1" display="Gewaarborgd inkomen" xr:uid="{00000000-0004-0000-0000-000014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2"/>
  <sheetViews>
    <sheetView topLeftCell="A21"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38</v>
      </c>
      <c r="B1" s="1" t="s">
        <v>55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33583.35</v>
      </c>
      <c r="C7" s="18">
        <f t="shared" ref="C7:C42" si="0">B7*$D$3</f>
        <v>34940.117339999997</v>
      </c>
      <c r="D7" s="18">
        <f t="shared" ref="D7:D42" si="1">B7/12*$D$3</f>
        <v>2911.6764449999996</v>
      </c>
      <c r="E7" s="19">
        <f t="shared" ref="E7:E42" si="2">C7/1976</f>
        <v>17.682245617408906</v>
      </c>
      <c r="F7" s="19">
        <f>E7/2</f>
        <v>8.8411228087044531</v>
      </c>
      <c r="G7" s="19">
        <f>E7/5</f>
        <v>3.5364491234817814</v>
      </c>
      <c r="H7" s="20">
        <f>C7/2080</f>
        <v>16.798133336538459</v>
      </c>
    </row>
    <row r="8" spans="1:8" x14ac:dyDescent="0.3">
      <c r="A8" s="8">
        <f>A7+1</f>
        <v>1</v>
      </c>
      <c r="B8" s="18">
        <v>34210.93</v>
      </c>
      <c r="C8" s="18">
        <f t="shared" si="0"/>
        <v>35593.051571999997</v>
      </c>
      <c r="D8" s="18">
        <f t="shared" si="1"/>
        <v>2966.0876309999999</v>
      </c>
      <c r="E8" s="19">
        <f t="shared" si="2"/>
        <v>18.012677921052632</v>
      </c>
      <c r="F8" s="19">
        <f t="shared" ref="F8:F42" si="3">E8/2</f>
        <v>9.0063389605263158</v>
      </c>
      <c r="G8" s="19">
        <f t="shared" ref="G8:G42" si="4">E8/5</f>
        <v>3.6025355842105262</v>
      </c>
      <c r="H8" s="20">
        <f t="shared" ref="H8:H42" si="5">C8/2080</f>
        <v>17.112044024999999</v>
      </c>
    </row>
    <row r="9" spans="1:8" x14ac:dyDescent="0.3">
      <c r="A9" s="8">
        <f t="shared" ref="A9:A42" si="6">A8+1</f>
        <v>2</v>
      </c>
      <c r="B9" s="18">
        <v>35062.49</v>
      </c>
      <c r="C9" s="18">
        <f t="shared" si="0"/>
        <v>36479.014596000001</v>
      </c>
      <c r="D9" s="18">
        <f t="shared" si="1"/>
        <v>3039.9178829999996</v>
      </c>
      <c r="E9" s="19">
        <f t="shared" si="2"/>
        <v>18.461039775303643</v>
      </c>
      <c r="F9" s="19">
        <f t="shared" si="3"/>
        <v>9.2305198876518215</v>
      </c>
      <c r="G9" s="19">
        <f t="shared" si="4"/>
        <v>3.6922079550607285</v>
      </c>
      <c r="H9" s="20">
        <f t="shared" si="5"/>
        <v>17.537987786538462</v>
      </c>
    </row>
    <row r="10" spans="1:8" x14ac:dyDescent="0.3">
      <c r="A10" s="8">
        <f t="shared" si="6"/>
        <v>3</v>
      </c>
      <c r="B10" s="18">
        <v>35888.06</v>
      </c>
      <c r="C10" s="18">
        <f t="shared" si="0"/>
        <v>37337.937623999998</v>
      </c>
      <c r="D10" s="18">
        <f t="shared" si="1"/>
        <v>3111.4948019999997</v>
      </c>
      <c r="E10" s="19">
        <f t="shared" si="2"/>
        <v>18.89571742105263</v>
      </c>
      <c r="F10" s="19">
        <f t="shared" si="3"/>
        <v>9.4478587105263152</v>
      </c>
      <c r="G10" s="19">
        <f t="shared" si="4"/>
        <v>3.7791434842105263</v>
      </c>
      <c r="H10" s="20">
        <f t="shared" si="5"/>
        <v>17.95093155</v>
      </c>
    </row>
    <row r="11" spans="1:8" x14ac:dyDescent="0.3">
      <c r="A11" s="8">
        <f t="shared" si="6"/>
        <v>4</v>
      </c>
      <c r="B11" s="18">
        <v>36762.93</v>
      </c>
      <c r="C11" s="18">
        <f t="shared" si="0"/>
        <v>38248.152371999997</v>
      </c>
      <c r="D11" s="18">
        <f t="shared" si="1"/>
        <v>3187.346031</v>
      </c>
      <c r="E11" s="19">
        <f t="shared" si="2"/>
        <v>19.356352414979757</v>
      </c>
      <c r="F11" s="19">
        <f t="shared" si="3"/>
        <v>9.6781762074898783</v>
      </c>
      <c r="G11" s="19">
        <f t="shared" si="4"/>
        <v>3.8712704829959512</v>
      </c>
      <c r="H11" s="20">
        <f t="shared" si="5"/>
        <v>18.388534794230768</v>
      </c>
    </row>
    <row r="12" spans="1:8" x14ac:dyDescent="0.3">
      <c r="A12" s="8">
        <f t="shared" si="6"/>
        <v>5</v>
      </c>
      <c r="B12" s="18">
        <v>37385.050000000003</v>
      </c>
      <c r="C12" s="18">
        <f t="shared" si="0"/>
        <v>38895.406020000002</v>
      </c>
      <c r="D12" s="18">
        <f t="shared" si="1"/>
        <v>3241.2838350000002</v>
      </c>
      <c r="E12" s="19">
        <f t="shared" si="2"/>
        <v>19.683909929149799</v>
      </c>
      <c r="F12" s="19">
        <f t="shared" si="3"/>
        <v>9.8419549645748994</v>
      </c>
      <c r="G12" s="19">
        <f t="shared" si="4"/>
        <v>3.9367819858299598</v>
      </c>
      <c r="H12" s="20">
        <f t="shared" si="5"/>
        <v>18.699714432692307</v>
      </c>
    </row>
    <row r="13" spans="1:8" x14ac:dyDescent="0.3">
      <c r="A13" s="8">
        <f t="shared" si="6"/>
        <v>6</v>
      </c>
      <c r="B13" s="18">
        <v>38600.43</v>
      </c>
      <c r="C13" s="18">
        <f t="shared" si="0"/>
        <v>40159.887371999997</v>
      </c>
      <c r="D13" s="18">
        <f t="shared" si="1"/>
        <v>3346.6572809999998</v>
      </c>
      <c r="E13" s="19">
        <f t="shared" si="2"/>
        <v>20.323829641700403</v>
      </c>
      <c r="F13" s="19">
        <f t="shared" si="3"/>
        <v>10.161914820850201</v>
      </c>
      <c r="G13" s="19">
        <f t="shared" si="4"/>
        <v>4.0647659283400808</v>
      </c>
      <c r="H13" s="20">
        <f t="shared" si="5"/>
        <v>19.307638159615383</v>
      </c>
    </row>
    <row r="14" spans="1:8" x14ac:dyDescent="0.3">
      <c r="A14" s="8">
        <f t="shared" si="6"/>
        <v>7</v>
      </c>
      <c r="B14" s="18">
        <v>39059.57</v>
      </c>
      <c r="C14" s="18">
        <f t="shared" si="0"/>
        <v>40637.576628000003</v>
      </c>
      <c r="D14" s="18">
        <f t="shared" si="1"/>
        <v>3386.4647190000001</v>
      </c>
      <c r="E14" s="19">
        <f t="shared" si="2"/>
        <v>20.565575216599193</v>
      </c>
      <c r="F14" s="19">
        <f t="shared" si="3"/>
        <v>10.282787608299596</v>
      </c>
      <c r="G14" s="19">
        <f t="shared" si="4"/>
        <v>4.1131150433198389</v>
      </c>
      <c r="H14" s="20">
        <f t="shared" si="5"/>
        <v>19.537296455769233</v>
      </c>
    </row>
    <row r="15" spans="1:8" x14ac:dyDescent="0.3">
      <c r="A15" s="8">
        <f t="shared" si="6"/>
        <v>8</v>
      </c>
      <c r="B15" s="18">
        <v>40337.629999999997</v>
      </c>
      <c r="C15" s="18">
        <f t="shared" si="0"/>
        <v>41967.270251999995</v>
      </c>
      <c r="D15" s="18">
        <f t="shared" si="1"/>
        <v>3497.2725209999994</v>
      </c>
      <c r="E15" s="19">
        <f t="shared" si="2"/>
        <v>21.238497091093116</v>
      </c>
      <c r="F15" s="19">
        <f t="shared" si="3"/>
        <v>10.619248545546558</v>
      </c>
      <c r="G15" s="19">
        <f t="shared" si="4"/>
        <v>4.2476994182186232</v>
      </c>
      <c r="H15" s="20">
        <f t="shared" si="5"/>
        <v>20.176572236538458</v>
      </c>
    </row>
    <row r="16" spans="1:8" x14ac:dyDescent="0.3">
      <c r="A16" s="8">
        <f t="shared" si="6"/>
        <v>9</v>
      </c>
      <c r="B16" s="18">
        <v>40748.35</v>
      </c>
      <c r="C16" s="18">
        <f t="shared" si="0"/>
        <v>42394.583339999997</v>
      </c>
      <c r="D16" s="18">
        <f t="shared" si="1"/>
        <v>3532.8819449999996</v>
      </c>
      <c r="E16" s="19">
        <f t="shared" si="2"/>
        <v>21.454748653846153</v>
      </c>
      <c r="F16" s="19">
        <f t="shared" si="3"/>
        <v>10.727374326923076</v>
      </c>
      <c r="G16" s="19">
        <f t="shared" si="4"/>
        <v>4.2909497307692304</v>
      </c>
      <c r="H16" s="20">
        <f t="shared" si="5"/>
        <v>20.382011221153846</v>
      </c>
    </row>
    <row r="17" spans="1:8" x14ac:dyDescent="0.3">
      <c r="A17" s="8">
        <f t="shared" si="6"/>
        <v>10</v>
      </c>
      <c r="B17" s="18">
        <v>41979.32</v>
      </c>
      <c r="C17" s="18">
        <f t="shared" si="0"/>
        <v>43675.284527999996</v>
      </c>
      <c r="D17" s="18">
        <f t="shared" si="1"/>
        <v>3639.6070439999999</v>
      </c>
      <c r="E17" s="19">
        <f t="shared" si="2"/>
        <v>22.102876785425099</v>
      </c>
      <c r="F17" s="19">
        <f t="shared" si="3"/>
        <v>11.05143839271255</v>
      </c>
      <c r="G17" s="19">
        <f t="shared" si="4"/>
        <v>4.4205753570850197</v>
      </c>
      <c r="H17" s="20">
        <f t="shared" si="5"/>
        <v>20.997732946153846</v>
      </c>
    </row>
    <row r="18" spans="1:8" x14ac:dyDescent="0.3">
      <c r="A18" s="8">
        <f t="shared" si="6"/>
        <v>11</v>
      </c>
      <c r="B18" s="18">
        <v>42344.53</v>
      </c>
      <c r="C18" s="18">
        <f t="shared" si="0"/>
        <v>44055.249012</v>
      </c>
      <c r="D18" s="18">
        <f t="shared" si="1"/>
        <v>3671.2707509999996</v>
      </c>
      <c r="E18" s="19">
        <f t="shared" si="2"/>
        <v>22.295166504048584</v>
      </c>
      <c r="F18" s="19">
        <f t="shared" si="3"/>
        <v>11.147583252024292</v>
      </c>
      <c r="G18" s="19">
        <f t="shared" si="4"/>
        <v>4.4590333008097165</v>
      </c>
      <c r="H18" s="20">
        <f t="shared" si="5"/>
        <v>21.180408178846154</v>
      </c>
    </row>
    <row r="19" spans="1:8" x14ac:dyDescent="0.3">
      <c r="A19" s="8">
        <f t="shared" si="6"/>
        <v>12</v>
      </c>
      <c r="B19" s="18">
        <v>43531.68</v>
      </c>
      <c r="C19" s="18">
        <f t="shared" si="0"/>
        <v>45290.359872000001</v>
      </c>
      <c r="D19" s="18">
        <f t="shared" si="1"/>
        <v>3774.1966559999996</v>
      </c>
      <c r="E19" s="19">
        <f t="shared" si="2"/>
        <v>22.92022260728745</v>
      </c>
      <c r="F19" s="19">
        <f t="shared" si="3"/>
        <v>11.460111303643725</v>
      </c>
      <c r="G19" s="19">
        <f t="shared" si="4"/>
        <v>4.5840445214574901</v>
      </c>
      <c r="H19" s="20">
        <f t="shared" si="5"/>
        <v>21.774211476923078</v>
      </c>
    </row>
    <row r="20" spans="1:8" x14ac:dyDescent="0.3">
      <c r="A20" s="8">
        <f t="shared" si="6"/>
        <v>13</v>
      </c>
      <c r="B20" s="18">
        <v>43855.73</v>
      </c>
      <c r="C20" s="18">
        <f t="shared" si="0"/>
        <v>45627.501492000003</v>
      </c>
      <c r="D20" s="18">
        <f t="shared" si="1"/>
        <v>3802.2917910000001</v>
      </c>
      <c r="E20" s="19">
        <f t="shared" si="2"/>
        <v>23.090840836032392</v>
      </c>
      <c r="F20" s="19">
        <f t="shared" si="3"/>
        <v>11.545420418016196</v>
      </c>
      <c r="G20" s="19">
        <f t="shared" si="4"/>
        <v>4.6181681672064787</v>
      </c>
      <c r="H20" s="20">
        <f t="shared" si="5"/>
        <v>21.936298794230769</v>
      </c>
    </row>
    <row r="21" spans="1:8" x14ac:dyDescent="0.3">
      <c r="A21" s="8">
        <f t="shared" si="6"/>
        <v>14</v>
      </c>
      <c r="B21" s="18">
        <v>45002.64</v>
      </c>
      <c r="C21" s="18">
        <f t="shared" si="0"/>
        <v>46820.746655999996</v>
      </c>
      <c r="D21" s="18">
        <f t="shared" si="1"/>
        <v>3901.7288879999996</v>
      </c>
      <c r="E21" s="19">
        <f t="shared" si="2"/>
        <v>23.694709846153845</v>
      </c>
      <c r="F21" s="19">
        <f t="shared" si="3"/>
        <v>11.847354923076923</v>
      </c>
      <c r="G21" s="19">
        <f t="shared" si="4"/>
        <v>4.738941969230769</v>
      </c>
      <c r="H21" s="20">
        <f t="shared" si="5"/>
        <v>22.50997435384615</v>
      </c>
    </row>
    <row r="22" spans="1:8" x14ac:dyDescent="0.3">
      <c r="A22" s="8">
        <f t="shared" si="6"/>
        <v>15</v>
      </c>
      <c r="B22" s="18">
        <v>45290.97</v>
      </c>
      <c r="C22" s="18">
        <f t="shared" si="0"/>
        <v>47120.725188000004</v>
      </c>
      <c r="D22" s="18">
        <f t="shared" si="1"/>
        <v>3926.7270989999997</v>
      </c>
      <c r="E22" s="19">
        <f t="shared" si="2"/>
        <v>23.846520844129557</v>
      </c>
      <c r="F22" s="19">
        <f t="shared" si="3"/>
        <v>11.923260422064779</v>
      </c>
      <c r="G22" s="19">
        <f t="shared" si="4"/>
        <v>4.7693041688259115</v>
      </c>
      <c r="H22" s="20">
        <f t="shared" si="5"/>
        <v>22.654194801923079</v>
      </c>
    </row>
    <row r="23" spans="1:8" x14ac:dyDescent="0.3">
      <c r="A23" s="8">
        <f t="shared" si="6"/>
        <v>16</v>
      </c>
      <c r="B23" s="18">
        <v>46430.36</v>
      </c>
      <c r="C23" s="18">
        <f t="shared" si="0"/>
        <v>48306.146544000003</v>
      </c>
      <c r="D23" s="18">
        <f t="shared" si="1"/>
        <v>4025.5122120000001</v>
      </c>
      <c r="E23" s="19">
        <f t="shared" si="2"/>
        <v>24.446430437246963</v>
      </c>
      <c r="F23" s="19">
        <f t="shared" si="3"/>
        <v>12.223215218623482</v>
      </c>
      <c r="G23" s="19">
        <f t="shared" si="4"/>
        <v>4.8892860874493929</v>
      </c>
      <c r="H23" s="20">
        <f t="shared" si="5"/>
        <v>23.224108915384615</v>
      </c>
    </row>
    <row r="24" spans="1:8" x14ac:dyDescent="0.3">
      <c r="A24" s="8">
        <f t="shared" si="6"/>
        <v>17</v>
      </c>
      <c r="B24" s="18">
        <v>46711.49</v>
      </c>
      <c r="C24" s="18">
        <f t="shared" si="0"/>
        <v>48598.634195999999</v>
      </c>
      <c r="D24" s="18">
        <f t="shared" si="1"/>
        <v>4049.8861829999996</v>
      </c>
      <c r="E24" s="19">
        <f t="shared" si="2"/>
        <v>24.594450504048581</v>
      </c>
      <c r="F24" s="19">
        <f t="shared" si="3"/>
        <v>12.29722525202429</v>
      </c>
      <c r="G24" s="19">
        <f t="shared" si="4"/>
        <v>4.9188901008097163</v>
      </c>
      <c r="H24" s="20">
        <f t="shared" si="5"/>
        <v>23.364727978846155</v>
      </c>
    </row>
    <row r="25" spans="1:8" x14ac:dyDescent="0.3">
      <c r="A25" s="8">
        <f t="shared" si="6"/>
        <v>18</v>
      </c>
      <c r="B25" s="18">
        <v>47814.93</v>
      </c>
      <c r="C25" s="18">
        <f t="shared" si="0"/>
        <v>49746.653171999998</v>
      </c>
      <c r="D25" s="18">
        <f t="shared" si="1"/>
        <v>4145.5544309999996</v>
      </c>
      <c r="E25" s="19">
        <f t="shared" si="2"/>
        <v>25.175431767206476</v>
      </c>
      <c r="F25" s="19">
        <f t="shared" si="3"/>
        <v>12.587715883603238</v>
      </c>
      <c r="G25" s="19">
        <f t="shared" si="4"/>
        <v>5.0350863534412955</v>
      </c>
      <c r="H25" s="20">
        <f t="shared" si="5"/>
        <v>23.916660178846154</v>
      </c>
    </row>
    <row r="26" spans="1:8" x14ac:dyDescent="0.3">
      <c r="A26" s="8">
        <f t="shared" si="6"/>
        <v>19</v>
      </c>
      <c r="B26" s="18">
        <v>48061.919999999998</v>
      </c>
      <c r="C26" s="18">
        <f t="shared" si="0"/>
        <v>50003.621567999995</v>
      </c>
      <c r="D26" s="18">
        <f t="shared" si="1"/>
        <v>4166.9684639999996</v>
      </c>
      <c r="E26" s="19">
        <f t="shared" si="2"/>
        <v>25.305476502024288</v>
      </c>
      <c r="F26" s="19">
        <f t="shared" si="3"/>
        <v>12.652738251012144</v>
      </c>
      <c r="G26" s="19">
        <f t="shared" si="4"/>
        <v>5.0610953004048573</v>
      </c>
      <c r="H26" s="20">
        <f t="shared" si="5"/>
        <v>24.040202676923073</v>
      </c>
    </row>
    <row r="27" spans="1:8" x14ac:dyDescent="0.3">
      <c r="A27" s="8">
        <f t="shared" si="6"/>
        <v>20</v>
      </c>
      <c r="B27" s="18">
        <v>49133.120000000003</v>
      </c>
      <c r="C27" s="18">
        <f t="shared" si="0"/>
        <v>51118.098048</v>
      </c>
      <c r="D27" s="18">
        <f t="shared" si="1"/>
        <v>4259.841504</v>
      </c>
      <c r="E27" s="19">
        <f t="shared" si="2"/>
        <v>25.869482817813765</v>
      </c>
      <c r="F27" s="19">
        <f t="shared" si="3"/>
        <v>12.934741408906882</v>
      </c>
      <c r="G27" s="19">
        <f t="shared" si="4"/>
        <v>5.173896563562753</v>
      </c>
      <c r="H27" s="20">
        <f t="shared" si="5"/>
        <v>24.576008676923077</v>
      </c>
    </row>
    <row r="28" spans="1:8" x14ac:dyDescent="0.3">
      <c r="A28" s="8">
        <f t="shared" si="6"/>
        <v>21</v>
      </c>
      <c r="B28" s="18">
        <v>49349.71</v>
      </c>
      <c r="C28" s="18">
        <f t="shared" si="0"/>
        <v>51343.438283999996</v>
      </c>
      <c r="D28" s="18">
        <f t="shared" si="1"/>
        <v>4278.6198569999997</v>
      </c>
      <c r="E28" s="19">
        <f t="shared" si="2"/>
        <v>25.983521398785424</v>
      </c>
      <c r="F28" s="19">
        <f t="shared" si="3"/>
        <v>12.991760699392712</v>
      </c>
      <c r="G28" s="19">
        <f t="shared" si="4"/>
        <v>5.1967042797570846</v>
      </c>
      <c r="H28" s="20">
        <f t="shared" si="5"/>
        <v>24.684345328846153</v>
      </c>
    </row>
    <row r="29" spans="1:8" x14ac:dyDescent="0.3">
      <c r="A29" s="8">
        <f t="shared" si="6"/>
        <v>22</v>
      </c>
      <c r="B29" s="18">
        <v>50417.63</v>
      </c>
      <c r="C29" s="18">
        <f t="shared" si="0"/>
        <v>52454.502251999998</v>
      </c>
      <c r="D29" s="18">
        <f t="shared" si="1"/>
        <v>4371.2085210000005</v>
      </c>
      <c r="E29" s="19">
        <f t="shared" si="2"/>
        <v>26.545800734817814</v>
      </c>
      <c r="F29" s="19">
        <f t="shared" si="3"/>
        <v>13.272900367408907</v>
      </c>
      <c r="G29" s="19">
        <f t="shared" si="4"/>
        <v>5.3091601469635625</v>
      </c>
      <c r="H29" s="20">
        <f t="shared" si="5"/>
        <v>25.218510698076923</v>
      </c>
    </row>
    <row r="30" spans="1:8" x14ac:dyDescent="0.3">
      <c r="A30" s="8">
        <f t="shared" si="6"/>
        <v>23</v>
      </c>
      <c r="B30" s="18">
        <v>52161.37</v>
      </c>
      <c r="C30" s="18">
        <f t="shared" si="0"/>
        <v>54268.689348</v>
      </c>
      <c r="D30" s="18">
        <f t="shared" si="1"/>
        <v>4522.3907790000003</v>
      </c>
      <c r="E30" s="19">
        <f t="shared" si="2"/>
        <v>27.463911613360324</v>
      </c>
      <c r="F30" s="19">
        <f t="shared" si="3"/>
        <v>13.731955806680162</v>
      </c>
      <c r="G30" s="19">
        <f t="shared" si="4"/>
        <v>5.4927823226720651</v>
      </c>
      <c r="H30" s="20">
        <f t="shared" si="5"/>
        <v>26.090716032692306</v>
      </c>
    </row>
    <row r="31" spans="1:8" x14ac:dyDescent="0.3">
      <c r="A31" s="8">
        <f t="shared" si="6"/>
        <v>24</v>
      </c>
      <c r="B31" s="18">
        <v>53886.33</v>
      </c>
      <c r="C31" s="18">
        <f t="shared" si="0"/>
        <v>56063.337732</v>
      </c>
      <c r="D31" s="18">
        <f t="shared" si="1"/>
        <v>4671.9448110000003</v>
      </c>
      <c r="E31" s="19">
        <f t="shared" si="2"/>
        <v>28.372134479757086</v>
      </c>
      <c r="F31" s="19">
        <f t="shared" si="3"/>
        <v>14.186067239878543</v>
      </c>
      <c r="G31" s="19">
        <f t="shared" si="4"/>
        <v>5.6744268959514175</v>
      </c>
      <c r="H31" s="20">
        <f t="shared" si="5"/>
        <v>26.95352775576923</v>
      </c>
    </row>
    <row r="32" spans="1:8" x14ac:dyDescent="0.3">
      <c r="A32" s="8">
        <f t="shared" si="6"/>
        <v>25</v>
      </c>
      <c r="B32" s="18">
        <v>54002.9</v>
      </c>
      <c r="C32" s="18">
        <f t="shared" si="0"/>
        <v>56184.617160000002</v>
      </c>
      <c r="D32" s="18">
        <f t="shared" si="1"/>
        <v>4682.0514300000004</v>
      </c>
      <c r="E32" s="19">
        <f t="shared" si="2"/>
        <v>28.433510708502023</v>
      </c>
      <c r="F32" s="19">
        <f t="shared" si="3"/>
        <v>14.216755354251012</v>
      </c>
      <c r="G32" s="19">
        <f t="shared" si="4"/>
        <v>5.6867021417004047</v>
      </c>
      <c r="H32" s="20">
        <f t="shared" si="5"/>
        <v>27.011835173076925</v>
      </c>
    </row>
    <row r="33" spans="1:8" x14ac:dyDescent="0.3">
      <c r="A33" s="8">
        <f t="shared" si="6"/>
        <v>26</v>
      </c>
      <c r="B33" s="18">
        <v>54093.52</v>
      </c>
      <c r="C33" s="18">
        <f t="shared" si="0"/>
        <v>56278.898207999999</v>
      </c>
      <c r="D33" s="18">
        <f t="shared" si="1"/>
        <v>4689.9081839999999</v>
      </c>
      <c r="E33" s="19">
        <f t="shared" si="2"/>
        <v>28.481223789473685</v>
      </c>
      <c r="F33" s="19">
        <f t="shared" si="3"/>
        <v>14.240611894736842</v>
      </c>
      <c r="G33" s="19">
        <f t="shared" si="4"/>
        <v>5.6962447578947373</v>
      </c>
      <c r="H33" s="20">
        <f t="shared" si="5"/>
        <v>27.057162599999998</v>
      </c>
    </row>
    <row r="34" spans="1:8" x14ac:dyDescent="0.3">
      <c r="A34" s="8">
        <f t="shared" si="6"/>
        <v>27</v>
      </c>
      <c r="B34" s="18">
        <v>54196.28</v>
      </c>
      <c r="C34" s="18">
        <f t="shared" si="0"/>
        <v>56385.809711999995</v>
      </c>
      <c r="D34" s="18">
        <f t="shared" si="1"/>
        <v>4698.8174760000002</v>
      </c>
      <c r="E34" s="19">
        <f t="shared" si="2"/>
        <v>28.535328801619432</v>
      </c>
      <c r="F34" s="19">
        <f t="shared" si="3"/>
        <v>14.267664400809716</v>
      </c>
      <c r="G34" s="19">
        <f t="shared" si="4"/>
        <v>5.7070657603238866</v>
      </c>
      <c r="H34" s="20">
        <f t="shared" si="5"/>
        <v>27.108562361538461</v>
      </c>
    </row>
    <row r="35" spans="1:8" x14ac:dyDescent="0.3">
      <c r="A35" s="8">
        <f t="shared" si="6"/>
        <v>28</v>
      </c>
      <c r="B35" s="18">
        <v>54274.09</v>
      </c>
      <c r="C35" s="18">
        <f t="shared" si="0"/>
        <v>56466.763235999999</v>
      </c>
      <c r="D35" s="18">
        <f t="shared" si="1"/>
        <v>4705.5636029999996</v>
      </c>
      <c r="E35" s="19">
        <f t="shared" si="2"/>
        <v>28.576297184210524</v>
      </c>
      <c r="F35" s="19">
        <f t="shared" si="3"/>
        <v>14.288148592105262</v>
      </c>
      <c r="G35" s="19">
        <f t="shared" si="4"/>
        <v>5.7152594368421052</v>
      </c>
      <c r="H35" s="20">
        <f t="shared" si="5"/>
        <v>27.147482324999999</v>
      </c>
    </row>
    <row r="36" spans="1:8" x14ac:dyDescent="0.3">
      <c r="A36" s="8">
        <f t="shared" si="6"/>
        <v>29</v>
      </c>
      <c r="B36" s="18">
        <v>54346.14</v>
      </c>
      <c r="C36" s="18">
        <f t="shared" si="0"/>
        <v>56541.724055999999</v>
      </c>
      <c r="D36" s="18">
        <f t="shared" si="1"/>
        <v>4711.8103380000002</v>
      </c>
      <c r="E36" s="19">
        <f t="shared" si="2"/>
        <v>28.614232821862348</v>
      </c>
      <c r="F36" s="19">
        <f t="shared" si="3"/>
        <v>14.307116410931174</v>
      </c>
      <c r="G36" s="19">
        <f t="shared" si="4"/>
        <v>5.7228465643724693</v>
      </c>
      <c r="H36" s="20">
        <f t="shared" si="5"/>
        <v>27.18352118076923</v>
      </c>
    </row>
    <row r="37" spans="1:8" x14ac:dyDescent="0.3">
      <c r="A37" s="8">
        <f t="shared" si="6"/>
        <v>30</v>
      </c>
      <c r="B37" s="18">
        <v>54412.94</v>
      </c>
      <c r="C37" s="18">
        <f t="shared" si="0"/>
        <v>56611.222776000002</v>
      </c>
      <c r="D37" s="18">
        <f t="shared" si="1"/>
        <v>4717.6018979999999</v>
      </c>
      <c r="E37" s="19">
        <f t="shared" si="2"/>
        <v>28.649404238866399</v>
      </c>
      <c r="F37" s="19">
        <f t="shared" si="3"/>
        <v>14.3247021194332</v>
      </c>
      <c r="G37" s="19">
        <f t="shared" si="4"/>
        <v>5.7298808477732797</v>
      </c>
      <c r="H37" s="20">
        <f t="shared" si="5"/>
        <v>27.216934026923077</v>
      </c>
    </row>
    <row r="38" spans="1:8" x14ac:dyDescent="0.3">
      <c r="A38" s="8">
        <f t="shared" si="6"/>
        <v>31</v>
      </c>
      <c r="B38" s="18">
        <v>54474.76</v>
      </c>
      <c r="C38" s="18">
        <f t="shared" si="0"/>
        <v>56675.540304000002</v>
      </c>
      <c r="D38" s="18">
        <f t="shared" si="1"/>
        <v>4722.9616919999999</v>
      </c>
      <c r="E38" s="19">
        <f t="shared" si="2"/>
        <v>28.681953595141703</v>
      </c>
      <c r="F38" s="19">
        <f t="shared" si="3"/>
        <v>14.340976797570852</v>
      </c>
      <c r="G38" s="19">
        <f t="shared" si="4"/>
        <v>5.736390719028341</v>
      </c>
      <c r="H38" s="20">
        <f t="shared" si="5"/>
        <v>27.247855915384616</v>
      </c>
    </row>
    <row r="39" spans="1:8" x14ac:dyDescent="0.3">
      <c r="A39" s="8">
        <f t="shared" si="6"/>
        <v>32</v>
      </c>
      <c r="B39" s="18">
        <v>54532.02</v>
      </c>
      <c r="C39" s="18">
        <f t="shared" si="0"/>
        <v>56735.113608</v>
      </c>
      <c r="D39" s="18">
        <f t="shared" si="1"/>
        <v>4727.9261340000003</v>
      </c>
      <c r="E39" s="19">
        <f t="shared" si="2"/>
        <v>28.71210202834008</v>
      </c>
      <c r="F39" s="19">
        <f t="shared" si="3"/>
        <v>14.35605101417004</v>
      </c>
      <c r="G39" s="19">
        <f t="shared" si="4"/>
        <v>5.7424204056680157</v>
      </c>
      <c r="H39" s="20">
        <f t="shared" si="5"/>
        <v>27.276496926923077</v>
      </c>
    </row>
    <row r="40" spans="1:8" x14ac:dyDescent="0.3">
      <c r="A40" s="8">
        <f t="shared" si="6"/>
        <v>33</v>
      </c>
      <c r="B40" s="18">
        <v>54585.02</v>
      </c>
      <c r="C40" s="18">
        <f t="shared" si="0"/>
        <v>56790.254807999998</v>
      </c>
      <c r="D40" s="18">
        <f t="shared" si="1"/>
        <v>4732.5212339999998</v>
      </c>
      <c r="E40" s="19">
        <f t="shared" si="2"/>
        <v>28.740007493927124</v>
      </c>
      <c r="F40" s="19">
        <f t="shared" si="3"/>
        <v>14.370003746963562</v>
      </c>
      <c r="G40" s="19">
        <f t="shared" si="4"/>
        <v>5.7480014987854249</v>
      </c>
      <c r="H40" s="20">
        <f t="shared" si="5"/>
        <v>27.303007119230767</v>
      </c>
    </row>
    <row r="41" spans="1:8" x14ac:dyDescent="0.3">
      <c r="A41" s="8">
        <f t="shared" si="6"/>
        <v>34</v>
      </c>
      <c r="B41" s="18">
        <v>54634.13</v>
      </c>
      <c r="C41" s="18">
        <f t="shared" si="0"/>
        <v>56841.348851999996</v>
      </c>
      <c r="D41" s="18">
        <f t="shared" si="1"/>
        <v>4736.7790709999999</v>
      </c>
      <c r="E41" s="19">
        <f t="shared" si="2"/>
        <v>28.765864803643723</v>
      </c>
      <c r="F41" s="19">
        <f t="shared" si="3"/>
        <v>14.382932401821861</v>
      </c>
      <c r="G41" s="19">
        <f t="shared" si="4"/>
        <v>5.7531729607287447</v>
      </c>
      <c r="H41" s="20">
        <f t="shared" si="5"/>
        <v>27.327571563461536</v>
      </c>
    </row>
    <row r="42" spans="1:8" x14ac:dyDescent="0.3">
      <c r="A42" s="21">
        <f t="shared" si="6"/>
        <v>35</v>
      </c>
      <c r="B42" s="22">
        <v>54679.57</v>
      </c>
      <c r="C42" s="22">
        <f t="shared" si="0"/>
        <v>56888.624627999998</v>
      </c>
      <c r="D42" s="22">
        <f t="shared" si="1"/>
        <v>4740.7187190000004</v>
      </c>
      <c r="E42" s="23">
        <f t="shared" si="2"/>
        <v>28.789789791497974</v>
      </c>
      <c r="F42" s="23">
        <f t="shared" si="3"/>
        <v>14.394894895748987</v>
      </c>
      <c r="G42" s="23">
        <f t="shared" si="4"/>
        <v>5.7579579582995946</v>
      </c>
      <c r="H42" s="24">
        <f t="shared" si="5"/>
        <v>27.350300301923077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39</v>
      </c>
      <c r="B1" s="1" t="s">
        <v>56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35651.75</v>
      </c>
      <c r="C7" s="18">
        <f t="shared" ref="C7:C42" si="0">B7*$D$3</f>
        <v>37092.080699999999</v>
      </c>
      <c r="D7" s="18">
        <f t="shared" ref="D7:D42" si="1">B7/12*$D$3</f>
        <v>3091.0067249999997</v>
      </c>
      <c r="E7" s="19">
        <f t="shared" ref="E7:E42" si="2">C7/1976</f>
        <v>18.771295900809715</v>
      </c>
      <c r="F7" s="19">
        <f>E7/2</f>
        <v>9.3856479504048576</v>
      </c>
      <c r="G7" s="19">
        <f>E7/5</f>
        <v>3.7542591801619429</v>
      </c>
      <c r="H7" s="20">
        <f>C7/2080</f>
        <v>17.832731105769231</v>
      </c>
    </row>
    <row r="8" spans="1:8" x14ac:dyDescent="0.3">
      <c r="A8" s="8">
        <f>A7+1</f>
        <v>1</v>
      </c>
      <c r="B8" s="18">
        <v>36200.44</v>
      </c>
      <c r="C8" s="18">
        <f t="shared" si="0"/>
        <v>37662.937775999999</v>
      </c>
      <c r="D8" s="18">
        <f t="shared" si="1"/>
        <v>3138.5781480000001</v>
      </c>
      <c r="E8" s="19">
        <f t="shared" si="2"/>
        <v>19.060191182186234</v>
      </c>
      <c r="F8" s="19">
        <f t="shared" ref="F8:F42" si="3">E8/2</f>
        <v>9.5300955910931169</v>
      </c>
      <c r="G8" s="19">
        <f t="shared" ref="G8:G42" si="4">E8/5</f>
        <v>3.8120382364372469</v>
      </c>
      <c r="H8" s="20">
        <f t="shared" ref="H8:H42" si="5">C8/2080</f>
        <v>18.107181623076922</v>
      </c>
    </row>
    <row r="9" spans="1:8" x14ac:dyDescent="0.3">
      <c r="A9" s="8">
        <f t="shared" ref="A9:A42" si="6">A8+1</f>
        <v>2</v>
      </c>
      <c r="B9" s="18">
        <v>36748.589999999997</v>
      </c>
      <c r="C9" s="18">
        <f t="shared" si="0"/>
        <v>38233.233035999998</v>
      </c>
      <c r="D9" s="18">
        <f t="shared" si="1"/>
        <v>3186.1027529999997</v>
      </c>
      <c r="E9" s="19">
        <f t="shared" si="2"/>
        <v>19.348802143724694</v>
      </c>
      <c r="F9" s="19">
        <f t="shared" si="3"/>
        <v>9.6744010718623468</v>
      </c>
      <c r="G9" s="19">
        <f t="shared" si="4"/>
        <v>3.8697604287449385</v>
      </c>
      <c r="H9" s="20">
        <f t="shared" si="5"/>
        <v>18.381362036538462</v>
      </c>
    </row>
    <row r="10" spans="1:8" x14ac:dyDescent="0.3">
      <c r="A10" s="8">
        <f t="shared" si="6"/>
        <v>3</v>
      </c>
      <c r="B10" s="18">
        <v>37482.53</v>
      </c>
      <c r="C10" s="18">
        <f t="shared" si="0"/>
        <v>38996.824212</v>
      </c>
      <c r="D10" s="18">
        <f t="shared" si="1"/>
        <v>3249.7353509999998</v>
      </c>
      <c r="E10" s="19">
        <f t="shared" si="2"/>
        <v>19.735234925101214</v>
      </c>
      <c r="F10" s="19">
        <f t="shared" si="3"/>
        <v>9.8676174625506068</v>
      </c>
      <c r="G10" s="19">
        <f t="shared" si="4"/>
        <v>3.9470469850202425</v>
      </c>
      <c r="H10" s="20">
        <f t="shared" si="5"/>
        <v>18.748473178846154</v>
      </c>
    </row>
    <row r="11" spans="1:8" x14ac:dyDescent="0.3">
      <c r="A11" s="8">
        <f t="shared" si="6"/>
        <v>4</v>
      </c>
      <c r="B11" s="18">
        <v>38012.5</v>
      </c>
      <c r="C11" s="18">
        <f t="shared" si="0"/>
        <v>39548.205000000002</v>
      </c>
      <c r="D11" s="18">
        <f t="shared" si="1"/>
        <v>3295.6837500000001</v>
      </c>
      <c r="E11" s="19">
        <f t="shared" si="2"/>
        <v>20.014273785425104</v>
      </c>
      <c r="F11" s="19">
        <f t="shared" si="3"/>
        <v>10.007136892712552</v>
      </c>
      <c r="G11" s="19">
        <f t="shared" si="4"/>
        <v>4.0028547570850206</v>
      </c>
      <c r="H11" s="20">
        <f t="shared" si="5"/>
        <v>19.013560096153846</v>
      </c>
    </row>
    <row r="12" spans="1:8" x14ac:dyDescent="0.3">
      <c r="A12" s="8">
        <f t="shared" si="6"/>
        <v>5</v>
      </c>
      <c r="B12" s="18">
        <v>38979.5</v>
      </c>
      <c r="C12" s="18">
        <f t="shared" si="0"/>
        <v>40554.271800000002</v>
      </c>
      <c r="D12" s="18">
        <f t="shared" si="1"/>
        <v>3379.5226499999999</v>
      </c>
      <c r="E12" s="19">
        <f t="shared" si="2"/>
        <v>20.523416902834008</v>
      </c>
      <c r="F12" s="19">
        <f t="shared" si="3"/>
        <v>10.261708451417004</v>
      </c>
      <c r="G12" s="19">
        <f t="shared" si="4"/>
        <v>4.1046833805668017</v>
      </c>
      <c r="H12" s="20">
        <f t="shared" si="5"/>
        <v>19.497246057692308</v>
      </c>
    </row>
    <row r="13" spans="1:8" x14ac:dyDescent="0.3">
      <c r="A13" s="8">
        <f t="shared" si="6"/>
        <v>6</v>
      </c>
      <c r="B13" s="18">
        <v>39458.129999999997</v>
      </c>
      <c r="C13" s="18">
        <f t="shared" si="0"/>
        <v>41052.238451999998</v>
      </c>
      <c r="D13" s="18">
        <f t="shared" si="1"/>
        <v>3421.019871</v>
      </c>
      <c r="E13" s="19">
        <f t="shared" si="2"/>
        <v>20.775424317813766</v>
      </c>
      <c r="F13" s="19">
        <f t="shared" si="3"/>
        <v>10.387712158906883</v>
      </c>
      <c r="G13" s="19">
        <f t="shared" si="4"/>
        <v>4.1550848635627533</v>
      </c>
      <c r="H13" s="20">
        <f t="shared" si="5"/>
        <v>19.736653101923075</v>
      </c>
    </row>
    <row r="14" spans="1:8" x14ac:dyDescent="0.3">
      <c r="A14" s="8">
        <f t="shared" si="6"/>
        <v>7</v>
      </c>
      <c r="B14" s="18">
        <v>40374.5</v>
      </c>
      <c r="C14" s="18">
        <f t="shared" si="0"/>
        <v>42005.629800000002</v>
      </c>
      <c r="D14" s="18">
        <f t="shared" si="1"/>
        <v>3500.4691499999999</v>
      </c>
      <c r="E14" s="19">
        <f t="shared" si="2"/>
        <v>21.257909817813765</v>
      </c>
      <c r="F14" s="19">
        <f t="shared" si="3"/>
        <v>10.628954908906882</v>
      </c>
      <c r="G14" s="19">
        <f t="shared" si="4"/>
        <v>4.251581963562753</v>
      </c>
      <c r="H14" s="20">
        <f t="shared" si="5"/>
        <v>20.195014326923079</v>
      </c>
    </row>
    <row r="15" spans="1:8" x14ac:dyDescent="0.3">
      <c r="A15" s="8">
        <f t="shared" si="6"/>
        <v>8</v>
      </c>
      <c r="B15" s="18">
        <v>41226.31</v>
      </c>
      <c r="C15" s="18">
        <f t="shared" si="0"/>
        <v>42891.852923999999</v>
      </c>
      <c r="D15" s="18">
        <f t="shared" si="1"/>
        <v>3574.3210769999996</v>
      </c>
      <c r="E15" s="19">
        <f t="shared" si="2"/>
        <v>21.706403301619432</v>
      </c>
      <c r="F15" s="19">
        <f t="shared" si="3"/>
        <v>10.853201650809716</v>
      </c>
      <c r="G15" s="19">
        <f t="shared" si="4"/>
        <v>4.3412806603238865</v>
      </c>
      <c r="H15" s="20">
        <f t="shared" si="5"/>
        <v>20.621083136538459</v>
      </c>
    </row>
    <row r="16" spans="1:8" x14ac:dyDescent="0.3">
      <c r="A16" s="8">
        <f t="shared" si="6"/>
        <v>9</v>
      </c>
      <c r="B16" s="18">
        <v>41671.410000000003</v>
      </c>
      <c r="C16" s="18">
        <f t="shared" si="0"/>
        <v>43354.934964</v>
      </c>
      <c r="D16" s="18">
        <f t="shared" si="1"/>
        <v>3612.9112470000005</v>
      </c>
      <c r="E16" s="19">
        <f t="shared" si="2"/>
        <v>21.940756560728744</v>
      </c>
      <c r="F16" s="19">
        <f t="shared" si="3"/>
        <v>10.970378280364372</v>
      </c>
      <c r="G16" s="19">
        <f t="shared" si="4"/>
        <v>4.3881513121457489</v>
      </c>
      <c r="H16" s="20">
        <f t="shared" si="5"/>
        <v>20.843718732692309</v>
      </c>
    </row>
    <row r="17" spans="1:8" x14ac:dyDescent="0.3">
      <c r="A17" s="8">
        <f t="shared" si="6"/>
        <v>10</v>
      </c>
      <c r="B17" s="18">
        <v>42907.69</v>
      </c>
      <c r="C17" s="18">
        <f t="shared" si="0"/>
        <v>44641.160676</v>
      </c>
      <c r="D17" s="18">
        <f t="shared" si="1"/>
        <v>3720.0967230000001</v>
      </c>
      <c r="E17" s="19">
        <f t="shared" si="2"/>
        <v>22.591680504048583</v>
      </c>
      <c r="F17" s="19">
        <f t="shared" si="3"/>
        <v>11.295840252024291</v>
      </c>
      <c r="G17" s="19">
        <f t="shared" si="4"/>
        <v>4.5183361008097167</v>
      </c>
      <c r="H17" s="20">
        <f t="shared" si="5"/>
        <v>21.462096478846153</v>
      </c>
    </row>
    <row r="18" spans="1:8" x14ac:dyDescent="0.3">
      <c r="A18" s="8">
        <f t="shared" si="6"/>
        <v>11</v>
      </c>
      <c r="B18" s="18">
        <v>43272.89</v>
      </c>
      <c r="C18" s="18">
        <f t="shared" si="0"/>
        <v>45021.114755999995</v>
      </c>
      <c r="D18" s="18">
        <f t="shared" si="1"/>
        <v>3751.7595630000001</v>
      </c>
      <c r="E18" s="19">
        <f t="shared" si="2"/>
        <v>22.783964957489875</v>
      </c>
      <c r="F18" s="19">
        <f t="shared" si="3"/>
        <v>11.391982478744938</v>
      </c>
      <c r="G18" s="19">
        <f t="shared" si="4"/>
        <v>4.556792991497975</v>
      </c>
      <c r="H18" s="20">
        <f t="shared" si="5"/>
        <v>21.644766709615382</v>
      </c>
    </row>
    <row r="19" spans="1:8" x14ac:dyDescent="0.3">
      <c r="A19" s="8">
        <f t="shared" si="6"/>
        <v>12</v>
      </c>
      <c r="B19" s="18">
        <v>44499.72</v>
      </c>
      <c r="C19" s="18">
        <f t="shared" si="0"/>
        <v>46297.508688000002</v>
      </c>
      <c r="D19" s="18">
        <f t="shared" si="1"/>
        <v>3858.125724</v>
      </c>
      <c r="E19" s="19">
        <f t="shared" si="2"/>
        <v>23.429913303643726</v>
      </c>
      <c r="F19" s="19">
        <f t="shared" si="3"/>
        <v>11.714956651821863</v>
      </c>
      <c r="G19" s="19">
        <f t="shared" si="4"/>
        <v>4.6859826607287456</v>
      </c>
      <c r="H19" s="20">
        <f t="shared" si="5"/>
        <v>22.258417638461538</v>
      </c>
    </row>
    <row r="20" spans="1:8" x14ac:dyDescent="0.3">
      <c r="A20" s="8">
        <f t="shared" si="6"/>
        <v>13</v>
      </c>
      <c r="B20" s="18">
        <v>44822.91</v>
      </c>
      <c r="C20" s="18">
        <f t="shared" si="0"/>
        <v>46633.755564000006</v>
      </c>
      <c r="D20" s="18">
        <f t="shared" si="1"/>
        <v>3886.1462970000002</v>
      </c>
      <c r="E20" s="19">
        <f t="shared" si="2"/>
        <v>23.60007872672065</v>
      </c>
      <c r="F20" s="19">
        <f t="shared" si="3"/>
        <v>11.800039363360325</v>
      </c>
      <c r="G20" s="19">
        <f t="shared" si="4"/>
        <v>4.7200157453441296</v>
      </c>
      <c r="H20" s="20">
        <f t="shared" si="5"/>
        <v>22.420074790384618</v>
      </c>
    </row>
    <row r="21" spans="1:8" x14ac:dyDescent="0.3">
      <c r="A21" s="8">
        <f t="shared" si="6"/>
        <v>14</v>
      </c>
      <c r="B21" s="18">
        <v>46009.52</v>
      </c>
      <c r="C21" s="18">
        <f t="shared" si="0"/>
        <v>47868.304607999999</v>
      </c>
      <c r="D21" s="18">
        <f t="shared" si="1"/>
        <v>3989.025384</v>
      </c>
      <c r="E21" s="19">
        <f t="shared" si="2"/>
        <v>24.224850510121456</v>
      </c>
      <c r="F21" s="19">
        <f t="shared" si="3"/>
        <v>12.112425255060728</v>
      </c>
      <c r="G21" s="19">
        <f t="shared" si="4"/>
        <v>4.8449701020242912</v>
      </c>
      <c r="H21" s="20">
        <f t="shared" si="5"/>
        <v>23.013607984615383</v>
      </c>
    </row>
    <row r="22" spans="1:8" x14ac:dyDescent="0.3">
      <c r="A22" s="8">
        <f t="shared" si="6"/>
        <v>15</v>
      </c>
      <c r="B22" s="18">
        <v>46294.239999999998</v>
      </c>
      <c r="C22" s="18">
        <f t="shared" si="0"/>
        <v>48164.527296</v>
      </c>
      <c r="D22" s="18">
        <f t="shared" si="1"/>
        <v>4013.7106079999994</v>
      </c>
      <c r="E22" s="19">
        <f t="shared" si="2"/>
        <v>24.374760777327936</v>
      </c>
      <c r="F22" s="19">
        <f t="shared" si="3"/>
        <v>12.187380388663968</v>
      </c>
      <c r="G22" s="19">
        <f t="shared" si="4"/>
        <v>4.8749521554655875</v>
      </c>
      <c r="H22" s="20">
        <f t="shared" si="5"/>
        <v>23.156022738461537</v>
      </c>
    </row>
    <row r="23" spans="1:8" x14ac:dyDescent="0.3">
      <c r="A23" s="8">
        <f t="shared" si="6"/>
        <v>16</v>
      </c>
      <c r="B23" s="18">
        <v>47473.32</v>
      </c>
      <c r="C23" s="18">
        <f t="shared" si="0"/>
        <v>49391.242127999998</v>
      </c>
      <c r="D23" s="18">
        <f t="shared" si="1"/>
        <v>4115.9368439999998</v>
      </c>
      <c r="E23" s="19">
        <f t="shared" si="2"/>
        <v>24.995567878542509</v>
      </c>
      <c r="F23" s="19">
        <f t="shared" si="3"/>
        <v>12.497783939271255</v>
      </c>
      <c r="G23" s="19">
        <f t="shared" si="4"/>
        <v>4.9991135757085017</v>
      </c>
      <c r="H23" s="20">
        <f t="shared" si="5"/>
        <v>23.745789484615383</v>
      </c>
    </row>
    <row r="24" spans="1:8" x14ac:dyDescent="0.3">
      <c r="A24" s="8">
        <f t="shared" si="6"/>
        <v>17</v>
      </c>
      <c r="B24" s="18">
        <v>47750.89</v>
      </c>
      <c r="C24" s="18">
        <f t="shared" si="0"/>
        <v>49680.025955999998</v>
      </c>
      <c r="D24" s="18">
        <f t="shared" si="1"/>
        <v>4140.0021630000001</v>
      </c>
      <c r="E24" s="19">
        <f t="shared" si="2"/>
        <v>25.141713540485828</v>
      </c>
      <c r="F24" s="19">
        <f t="shared" si="3"/>
        <v>12.570856770242914</v>
      </c>
      <c r="G24" s="19">
        <f t="shared" si="4"/>
        <v>5.0283427080971652</v>
      </c>
      <c r="H24" s="20">
        <f t="shared" si="5"/>
        <v>23.884627863461539</v>
      </c>
    </row>
    <row r="25" spans="1:8" x14ac:dyDescent="0.3">
      <c r="A25" s="8">
        <f t="shared" si="6"/>
        <v>18</v>
      </c>
      <c r="B25" s="18">
        <v>49138.97</v>
      </c>
      <c r="C25" s="18">
        <f t="shared" si="0"/>
        <v>51124.184388000001</v>
      </c>
      <c r="D25" s="18">
        <f t="shared" si="1"/>
        <v>4260.3486990000001</v>
      </c>
      <c r="E25" s="19">
        <f t="shared" si="2"/>
        <v>25.872562949392712</v>
      </c>
      <c r="F25" s="19">
        <f t="shared" si="3"/>
        <v>12.936281474696356</v>
      </c>
      <c r="G25" s="19">
        <f t="shared" si="4"/>
        <v>5.1745125898785425</v>
      </c>
      <c r="H25" s="20">
        <f t="shared" si="5"/>
        <v>24.578934801923079</v>
      </c>
    </row>
    <row r="26" spans="1:8" x14ac:dyDescent="0.3">
      <c r="A26" s="8">
        <f t="shared" si="6"/>
        <v>19</v>
      </c>
      <c r="B26" s="18">
        <v>49150.47</v>
      </c>
      <c r="C26" s="18">
        <f t="shared" si="0"/>
        <v>51136.148988000001</v>
      </c>
      <c r="D26" s="18">
        <f t="shared" si="1"/>
        <v>4261.3457490000001</v>
      </c>
      <c r="E26" s="19">
        <f t="shared" si="2"/>
        <v>25.878617908906882</v>
      </c>
      <c r="F26" s="19">
        <f t="shared" si="3"/>
        <v>12.939308954453441</v>
      </c>
      <c r="G26" s="19">
        <f t="shared" si="4"/>
        <v>5.1757235817813765</v>
      </c>
      <c r="H26" s="20">
        <f t="shared" si="5"/>
        <v>24.58468701346154</v>
      </c>
    </row>
    <row r="27" spans="1:8" x14ac:dyDescent="0.3">
      <c r="A27" s="8">
        <f t="shared" si="6"/>
        <v>20</v>
      </c>
      <c r="B27" s="18">
        <v>50956.08</v>
      </c>
      <c r="C27" s="18">
        <f t="shared" si="0"/>
        <v>53014.705632000005</v>
      </c>
      <c r="D27" s="18">
        <f t="shared" si="1"/>
        <v>4417.8921360000004</v>
      </c>
      <c r="E27" s="19">
        <f t="shared" si="2"/>
        <v>26.82930446963563</v>
      </c>
      <c r="F27" s="19">
        <f t="shared" si="3"/>
        <v>13.414652234817815</v>
      </c>
      <c r="G27" s="19">
        <f t="shared" si="4"/>
        <v>5.3658608939271257</v>
      </c>
      <c r="H27" s="20">
        <f t="shared" si="5"/>
        <v>25.487839246153847</v>
      </c>
    </row>
    <row r="28" spans="1:8" x14ac:dyDescent="0.3">
      <c r="A28" s="8">
        <f t="shared" si="6"/>
        <v>21</v>
      </c>
      <c r="B28" s="18">
        <v>50967.53</v>
      </c>
      <c r="C28" s="18">
        <f t="shared" si="0"/>
        <v>53026.618212000001</v>
      </c>
      <c r="D28" s="18">
        <f t="shared" si="1"/>
        <v>4418.8848509999998</v>
      </c>
      <c r="E28" s="19">
        <f t="shared" si="2"/>
        <v>26.835333103238867</v>
      </c>
      <c r="F28" s="19">
        <f t="shared" si="3"/>
        <v>13.417666551619433</v>
      </c>
      <c r="G28" s="19">
        <f t="shared" si="4"/>
        <v>5.3670666206477735</v>
      </c>
      <c r="H28" s="20">
        <f t="shared" si="5"/>
        <v>25.493566448076923</v>
      </c>
    </row>
    <row r="29" spans="1:8" x14ac:dyDescent="0.3">
      <c r="A29" s="8">
        <f t="shared" si="6"/>
        <v>22</v>
      </c>
      <c r="B29" s="18">
        <v>52773.14</v>
      </c>
      <c r="C29" s="18">
        <f t="shared" si="0"/>
        <v>54905.174855999998</v>
      </c>
      <c r="D29" s="18">
        <f t="shared" si="1"/>
        <v>4575.4312379999992</v>
      </c>
      <c r="E29" s="19">
        <f t="shared" si="2"/>
        <v>27.786019663967611</v>
      </c>
      <c r="F29" s="19">
        <f t="shared" si="3"/>
        <v>13.893009831983806</v>
      </c>
      <c r="G29" s="19">
        <f t="shared" si="4"/>
        <v>5.5572039327935219</v>
      </c>
      <c r="H29" s="20">
        <f t="shared" si="5"/>
        <v>26.396718680769229</v>
      </c>
    </row>
    <row r="30" spans="1:8" x14ac:dyDescent="0.3">
      <c r="A30" s="8">
        <f t="shared" si="6"/>
        <v>23</v>
      </c>
      <c r="B30" s="18">
        <v>54598.17</v>
      </c>
      <c r="C30" s="18">
        <f t="shared" si="0"/>
        <v>56803.936067999995</v>
      </c>
      <c r="D30" s="18">
        <f t="shared" si="1"/>
        <v>4733.6613390000002</v>
      </c>
      <c r="E30" s="19">
        <f t="shared" si="2"/>
        <v>28.746931208502023</v>
      </c>
      <c r="F30" s="19">
        <f t="shared" si="3"/>
        <v>14.373465604251011</v>
      </c>
      <c r="G30" s="19">
        <f t="shared" si="4"/>
        <v>5.7493862417004049</v>
      </c>
      <c r="H30" s="20">
        <f t="shared" si="5"/>
        <v>27.309584648076921</v>
      </c>
    </row>
    <row r="31" spans="1:8" x14ac:dyDescent="0.3">
      <c r="A31" s="8">
        <f t="shared" si="6"/>
        <v>24</v>
      </c>
      <c r="B31" s="18">
        <v>56403.78</v>
      </c>
      <c r="C31" s="18">
        <f t="shared" si="0"/>
        <v>58682.492711999999</v>
      </c>
      <c r="D31" s="18">
        <f t="shared" si="1"/>
        <v>4890.2077259999996</v>
      </c>
      <c r="E31" s="19">
        <f t="shared" si="2"/>
        <v>29.697617769230767</v>
      </c>
      <c r="F31" s="19">
        <f t="shared" si="3"/>
        <v>14.848808884615384</v>
      </c>
      <c r="G31" s="19">
        <f t="shared" si="4"/>
        <v>5.9395235538461533</v>
      </c>
      <c r="H31" s="20">
        <f t="shared" si="5"/>
        <v>28.212736880769231</v>
      </c>
    </row>
    <row r="32" spans="1:8" x14ac:dyDescent="0.3">
      <c r="A32" s="8">
        <f t="shared" si="6"/>
        <v>25</v>
      </c>
      <c r="B32" s="18">
        <v>56525.760000000002</v>
      </c>
      <c r="C32" s="18">
        <f t="shared" si="0"/>
        <v>58809.400704</v>
      </c>
      <c r="D32" s="18">
        <f t="shared" si="1"/>
        <v>4900.7833920000003</v>
      </c>
      <c r="E32" s="19">
        <f t="shared" si="2"/>
        <v>29.76184246153846</v>
      </c>
      <c r="F32" s="19">
        <f t="shared" si="3"/>
        <v>14.88092123076923</v>
      </c>
      <c r="G32" s="19">
        <f t="shared" si="4"/>
        <v>5.9523684923076923</v>
      </c>
      <c r="H32" s="20">
        <f t="shared" si="5"/>
        <v>28.273750338461539</v>
      </c>
    </row>
    <row r="33" spans="1:8" x14ac:dyDescent="0.3">
      <c r="A33" s="8">
        <f t="shared" si="6"/>
        <v>26</v>
      </c>
      <c r="B33" s="18">
        <v>56620.62</v>
      </c>
      <c r="C33" s="18">
        <f t="shared" si="0"/>
        <v>58908.093048000002</v>
      </c>
      <c r="D33" s="18">
        <f t="shared" si="1"/>
        <v>4909.0077540000002</v>
      </c>
      <c r="E33" s="19">
        <f t="shared" si="2"/>
        <v>29.811787979757085</v>
      </c>
      <c r="F33" s="19">
        <f t="shared" si="3"/>
        <v>14.905893989878543</v>
      </c>
      <c r="G33" s="19">
        <f t="shared" si="4"/>
        <v>5.962357595951417</v>
      </c>
      <c r="H33" s="20">
        <f t="shared" si="5"/>
        <v>28.321198580769231</v>
      </c>
    </row>
    <row r="34" spans="1:8" x14ac:dyDescent="0.3">
      <c r="A34" s="8">
        <f t="shared" si="6"/>
        <v>27</v>
      </c>
      <c r="B34" s="18">
        <v>56728.2</v>
      </c>
      <c r="C34" s="18">
        <f t="shared" si="0"/>
        <v>59020.019279999993</v>
      </c>
      <c r="D34" s="18">
        <f t="shared" si="1"/>
        <v>4918.3349399999997</v>
      </c>
      <c r="E34" s="19">
        <f t="shared" si="2"/>
        <v>29.868430809716596</v>
      </c>
      <c r="F34" s="19">
        <f t="shared" si="3"/>
        <v>14.934215404858298</v>
      </c>
      <c r="G34" s="19">
        <f t="shared" si="4"/>
        <v>5.973686161943319</v>
      </c>
      <c r="H34" s="20">
        <f t="shared" si="5"/>
        <v>28.375009269230766</v>
      </c>
    </row>
    <row r="35" spans="1:8" x14ac:dyDescent="0.3">
      <c r="A35" s="8">
        <f t="shared" si="6"/>
        <v>28</v>
      </c>
      <c r="B35" s="18">
        <v>56809.65</v>
      </c>
      <c r="C35" s="18">
        <f t="shared" si="0"/>
        <v>59104.759859999998</v>
      </c>
      <c r="D35" s="18">
        <f t="shared" si="1"/>
        <v>4925.3966549999996</v>
      </c>
      <c r="E35" s="19">
        <f t="shared" si="2"/>
        <v>29.911315718623481</v>
      </c>
      <c r="F35" s="19">
        <f t="shared" si="3"/>
        <v>14.95565785931174</v>
      </c>
      <c r="G35" s="19">
        <f t="shared" si="4"/>
        <v>5.9822631437246958</v>
      </c>
      <c r="H35" s="20">
        <f t="shared" si="5"/>
        <v>28.415749932692307</v>
      </c>
    </row>
    <row r="36" spans="1:8" x14ac:dyDescent="0.3">
      <c r="A36" s="8">
        <f t="shared" si="6"/>
        <v>29</v>
      </c>
      <c r="B36" s="18">
        <v>56885.06</v>
      </c>
      <c r="C36" s="18">
        <f t="shared" si="0"/>
        <v>59183.216423999998</v>
      </c>
      <c r="D36" s="18">
        <f t="shared" si="1"/>
        <v>4931.9347019999996</v>
      </c>
      <c r="E36" s="19">
        <f t="shared" si="2"/>
        <v>29.951020457489879</v>
      </c>
      <c r="F36" s="19">
        <f t="shared" si="3"/>
        <v>14.975510228744939</v>
      </c>
      <c r="G36" s="19">
        <f t="shared" si="4"/>
        <v>5.9902040914979757</v>
      </c>
      <c r="H36" s="20">
        <f t="shared" si="5"/>
        <v>28.453469434615386</v>
      </c>
    </row>
    <row r="37" spans="1:8" x14ac:dyDescent="0.3">
      <c r="A37" s="8">
        <f t="shared" si="6"/>
        <v>30</v>
      </c>
      <c r="B37" s="18">
        <v>56954.98</v>
      </c>
      <c r="C37" s="18">
        <f t="shared" si="0"/>
        <v>59255.961192000002</v>
      </c>
      <c r="D37" s="18">
        <f t="shared" si="1"/>
        <v>4937.9967660000002</v>
      </c>
      <c r="E37" s="19">
        <f t="shared" si="2"/>
        <v>29.987834611336034</v>
      </c>
      <c r="F37" s="19">
        <f t="shared" si="3"/>
        <v>14.993917305668017</v>
      </c>
      <c r="G37" s="19">
        <f t="shared" si="4"/>
        <v>5.9975669222672066</v>
      </c>
      <c r="H37" s="20">
        <f t="shared" si="5"/>
        <v>28.488442880769231</v>
      </c>
    </row>
    <row r="38" spans="1:8" x14ac:dyDescent="0.3">
      <c r="A38" s="8">
        <f t="shared" si="6"/>
        <v>31</v>
      </c>
      <c r="B38" s="18">
        <v>57019.69</v>
      </c>
      <c r="C38" s="18">
        <f t="shared" si="0"/>
        <v>59323.285476000005</v>
      </c>
      <c r="D38" s="18">
        <f t="shared" si="1"/>
        <v>4943.6071230000007</v>
      </c>
      <c r="E38" s="19">
        <f t="shared" si="2"/>
        <v>30.021905605263161</v>
      </c>
      <c r="F38" s="19">
        <f t="shared" si="3"/>
        <v>15.01095280263158</v>
      </c>
      <c r="G38" s="19">
        <f t="shared" si="4"/>
        <v>6.0043811210526323</v>
      </c>
      <c r="H38" s="20">
        <f t="shared" si="5"/>
        <v>28.520810325000003</v>
      </c>
    </row>
    <row r="39" spans="1:8" x14ac:dyDescent="0.3">
      <c r="A39" s="8">
        <f t="shared" si="6"/>
        <v>32</v>
      </c>
      <c r="B39" s="18">
        <v>57079.62</v>
      </c>
      <c r="C39" s="18">
        <f t="shared" si="0"/>
        <v>59385.636648</v>
      </c>
      <c r="D39" s="18">
        <f t="shared" si="1"/>
        <v>4948.803054</v>
      </c>
      <c r="E39" s="19">
        <f t="shared" si="2"/>
        <v>30.053459842105262</v>
      </c>
      <c r="F39" s="19">
        <f t="shared" si="3"/>
        <v>15.026729921052631</v>
      </c>
      <c r="G39" s="19">
        <f t="shared" si="4"/>
        <v>6.0106919684210522</v>
      </c>
      <c r="H39" s="20">
        <f t="shared" si="5"/>
        <v>28.550786850000001</v>
      </c>
    </row>
    <row r="40" spans="1:8" x14ac:dyDescent="0.3">
      <c r="A40" s="8">
        <f t="shared" si="6"/>
        <v>33</v>
      </c>
      <c r="B40" s="18">
        <v>57135.1</v>
      </c>
      <c r="C40" s="18">
        <f t="shared" si="0"/>
        <v>59443.358039999999</v>
      </c>
      <c r="D40" s="18">
        <f t="shared" si="1"/>
        <v>4953.6131699999996</v>
      </c>
      <c r="E40" s="19">
        <f t="shared" si="2"/>
        <v>30.082671072874493</v>
      </c>
      <c r="F40" s="19">
        <f t="shared" si="3"/>
        <v>15.041335536437247</v>
      </c>
      <c r="G40" s="19">
        <f t="shared" si="4"/>
        <v>6.0165342145748983</v>
      </c>
      <c r="H40" s="20">
        <f t="shared" si="5"/>
        <v>28.578537519230768</v>
      </c>
    </row>
    <row r="41" spans="1:8" x14ac:dyDescent="0.3">
      <c r="A41" s="8">
        <f t="shared" si="6"/>
        <v>34</v>
      </c>
      <c r="B41" s="18">
        <v>57186.51</v>
      </c>
      <c r="C41" s="18">
        <f t="shared" si="0"/>
        <v>59496.845004000003</v>
      </c>
      <c r="D41" s="18">
        <f t="shared" si="1"/>
        <v>4958.0704170000008</v>
      </c>
      <c r="E41" s="19">
        <f t="shared" si="2"/>
        <v>30.109739374493927</v>
      </c>
      <c r="F41" s="19">
        <f t="shared" si="3"/>
        <v>15.054869687246963</v>
      </c>
      <c r="G41" s="19">
        <f t="shared" si="4"/>
        <v>6.0219478748987854</v>
      </c>
      <c r="H41" s="20">
        <f t="shared" si="5"/>
        <v>28.60425240576923</v>
      </c>
    </row>
    <row r="42" spans="1:8" x14ac:dyDescent="0.3">
      <c r="A42" s="21">
        <f t="shared" si="6"/>
        <v>35</v>
      </c>
      <c r="B42" s="22">
        <v>57234.07</v>
      </c>
      <c r="C42" s="22">
        <f t="shared" si="0"/>
        <v>59546.326428</v>
      </c>
      <c r="D42" s="22">
        <f t="shared" si="1"/>
        <v>4962.1938690000006</v>
      </c>
      <c r="E42" s="23">
        <f t="shared" si="2"/>
        <v>30.134780580971661</v>
      </c>
      <c r="F42" s="23">
        <f t="shared" si="3"/>
        <v>15.067390290485831</v>
      </c>
      <c r="G42" s="23">
        <f t="shared" si="4"/>
        <v>6.0269561161943326</v>
      </c>
      <c r="H42" s="24">
        <f t="shared" si="5"/>
        <v>28.628041551923076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40</v>
      </c>
      <c r="B1" s="1" t="s">
        <v>57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36802.86</v>
      </c>
      <c r="C7" s="18">
        <f t="shared" ref="C7:C42" si="0">B7*$D$3</f>
        <v>38289.695544000002</v>
      </c>
      <c r="D7" s="18">
        <f t="shared" ref="D7:D42" si="1">B7/12*$D$3</f>
        <v>3190.8079620000003</v>
      </c>
      <c r="E7" s="19">
        <f t="shared" ref="E7:E42" si="2">C7/1976</f>
        <v>19.377376287449394</v>
      </c>
      <c r="F7" s="19">
        <f>E7/2</f>
        <v>9.688688143724697</v>
      </c>
      <c r="G7" s="19">
        <f>E7/5</f>
        <v>3.875475257489879</v>
      </c>
      <c r="H7" s="20">
        <f>C7/2080</f>
        <v>18.408507473076924</v>
      </c>
    </row>
    <row r="8" spans="1:8" x14ac:dyDescent="0.3">
      <c r="A8" s="8">
        <f>A7+1</f>
        <v>1</v>
      </c>
      <c r="B8" s="18">
        <v>37351.550000000003</v>
      </c>
      <c r="C8" s="18">
        <f t="shared" si="0"/>
        <v>38860.552620000002</v>
      </c>
      <c r="D8" s="18">
        <f t="shared" si="1"/>
        <v>3238.3793850000002</v>
      </c>
      <c r="E8" s="19">
        <f t="shared" si="2"/>
        <v>19.666271568825913</v>
      </c>
      <c r="F8" s="19">
        <f t="shared" ref="F8:F42" si="3">E8/2</f>
        <v>9.8331357844129563</v>
      </c>
      <c r="G8" s="19">
        <f t="shared" ref="G8:G42" si="4">E8/5</f>
        <v>3.9332543137651825</v>
      </c>
      <c r="H8" s="20">
        <f t="shared" ref="H8:H42" si="5">C8/2080</f>
        <v>18.682957990384615</v>
      </c>
    </row>
    <row r="9" spans="1:8" x14ac:dyDescent="0.3">
      <c r="A9" s="8">
        <f t="shared" ref="A9:A42" si="6">A8+1</f>
        <v>2</v>
      </c>
      <c r="B9" s="18">
        <v>38058.43</v>
      </c>
      <c r="C9" s="18">
        <f t="shared" si="0"/>
        <v>39595.990572000002</v>
      </c>
      <c r="D9" s="18">
        <f t="shared" si="1"/>
        <v>3299.6658809999999</v>
      </c>
      <c r="E9" s="19">
        <f t="shared" si="2"/>
        <v>20.03845676720648</v>
      </c>
      <c r="F9" s="19">
        <f t="shared" si="3"/>
        <v>10.01922838360324</v>
      </c>
      <c r="G9" s="19">
        <f t="shared" si="4"/>
        <v>4.0076913534412961</v>
      </c>
      <c r="H9" s="20">
        <f t="shared" si="5"/>
        <v>19.036533928846154</v>
      </c>
    </row>
    <row r="10" spans="1:8" x14ac:dyDescent="0.3">
      <c r="A10" s="8">
        <f t="shared" si="6"/>
        <v>3</v>
      </c>
      <c r="B10" s="18">
        <v>38918.42</v>
      </c>
      <c r="C10" s="18">
        <f t="shared" si="0"/>
        <v>40490.724168000001</v>
      </c>
      <c r="D10" s="18">
        <f t="shared" si="1"/>
        <v>3374.2270139999996</v>
      </c>
      <c r="E10" s="19">
        <f t="shared" si="2"/>
        <v>20.491257170040488</v>
      </c>
      <c r="F10" s="19">
        <f t="shared" si="3"/>
        <v>10.245628585020244</v>
      </c>
      <c r="G10" s="19">
        <f t="shared" si="4"/>
        <v>4.0982514340080973</v>
      </c>
      <c r="H10" s="20">
        <f t="shared" si="5"/>
        <v>19.466694311538461</v>
      </c>
    </row>
    <row r="11" spans="1:8" x14ac:dyDescent="0.3">
      <c r="A11" s="8">
        <f t="shared" si="6"/>
        <v>4</v>
      </c>
      <c r="B11" s="18">
        <v>39481.22</v>
      </c>
      <c r="C11" s="18">
        <f t="shared" si="0"/>
        <v>41076.261288000002</v>
      </c>
      <c r="D11" s="18">
        <f t="shared" si="1"/>
        <v>3423.0217740000003</v>
      </c>
      <c r="E11" s="19">
        <f t="shared" si="2"/>
        <v>20.787581623481781</v>
      </c>
      <c r="F11" s="19">
        <f t="shared" si="3"/>
        <v>10.393790811740891</v>
      </c>
      <c r="G11" s="19">
        <f t="shared" si="4"/>
        <v>4.1575163246963562</v>
      </c>
      <c r="H11" s="20">
        <f t="shared" si="5"/>
        <v>19.748202542307695</v>
      </c>
    </row>
    <row r="12" spans="1:8" x14ac:dyDescent="0.3">
      <c r="A12" s="8">
        <f t="shared" si="6"/>
        <v>5</v>
      </c>
      <c r="B12" s="18">
        <v>40479.620000000003</v>
      </c>
      <c r="C12" s="18">
        <f t="shared" si="0"/>
        <v>42114.996648</v>
      </c>
      <c r="D12" s="18">
        <f t="shared" si="1"/>
        <v>3509.5830540000002</v>
      </c>
      <c r="E12" s="19">
        <f t="shared" si="2"/>
        <v>21.313257412955465</v>
      </c>
      <c r="F12" s="19">
        <f t="shared" si="3"/>
        <v>10.656628706477733</v>
      </c>
      <c r="G12" s="19">
        <f t="shared" si="4"/>
        <v>4.2626514825910933</v>
      </c>
      <c r="H12" s="20">
        <f t="shared" si="5"/>
        <v>20.247594542307692</v>
      </c>
    </row>
    <row r="13" spans="1:8" x14ac:dyDescent="0.3">
      <c r="A13" s="8">
        <f t="shared" si="6"/>
        <v>6</v>
      </c>
      <c r="B13" s="18">
        <v>40988.33</v>
      </c>
      <c r="C13" s="18">
        <f t="shared" si="0"/>
        <v>42644.258532</v>
      </c>
      <c r="D13" s="18">
        <f t="shared" si="1"/>
        <v>3553.6882110000001</v>
      </c>
      <c r="E13" s="19">
        <f t="shared" si="2"/>
        <v>21.581102495951416</v>
      </c>
      <c r="F13" s="19">
        <f t="shared" si="3"/>
        <v>10.790551247975708</v>
      </c>
      <c r="G13" s="19">
        <f t="shared" si="4"/>
        <v>4.3162204991902833</v>
      </c>
      <c r="H13" s="20">
        <f t="shared" si="5"/>
        <v>20.502047371153846</v>
      </c>
    </row>
    <row r="14" spans="1:8" x14ac:dyDescent="0.3">
      <c r="A14" s="8">
        <f t="shared" si="6"/>
        <v>7</v>
      </c>
      <c r="B14" s="18">
        <v>41933.32</v>
      </c>
      <c r="C14" s="18">
        <f t="shared" si="0"/>
        <v>43627.426127999999</v>
      </c>
      <c r="D14" s="18">
        <f t="shared" si="1"/>
        <v>3635.6188439999996</v>
      </c>
      <c r="E14" s="19">
        <f t="shared" si="2"/>
        <v>22.078656947368419</v>
      </c>
      <c r="F14" s="19">
        <f t="shared" si="3"/>
        <v>11.039328473684209</v>
      </c>
      <c r="G14" s="19">
        <f t="shared" si="4"/>
        <v>4.4157313894736836</v>
      </c>
      <c r="H14" s="20">
        <f t="shared" si="5"/>
        <v>20.9747241</v>
      </c>
    </row>
    <row r="15" spans="1:8" x14ac:dyDescent="0.3">
      <c r="A15" s="8">
        <f t="shared" si="6"/>
        <v>8</v>
      </c>
      <c r="B15" s="18">
        <v>42812.37</v>
      </c>
      <c r="C15" s="18">
        <f t="shared" si="0"/>
        <v>44541.989748</v>
      </c>
      <c r="D15" s="18">
        <f t="shared" si="1"/>
        <v>3711.8324790000001</v>
      </c>
      <c r="E15" s="19">
        <f t="shared" si="2"/>
        <v>22.541492787449393</v>
      </c>
      <c r="F15" s="19">
        <f t="shared" si="3"/>
        <v>11.270746393724696</v>
      </c>
      <c r="G15" s="19">
        <f t="shared" si="4"/>
        <v>4.5082985574898782</v>
      </c>
      <c r="H15" s="20">
        <f t="shared" si="5"/>
        <v>21.414418148076923</v>
      </c>
    </row>
    <row r="16" spans="1:8" x14ac:dyDescent="0.3">
      <c r="A16" s="8">
        <f t="shared" si="6"/>
        <v>9</v>
      </c>
      <c r="B16" s="18">
        <v>43283.31</v>
      </c>
      <c r="C16" s="18">
        <f t="shared" si="0"/>
        <v>45031.955723999999</v>
      </c>
      <c r="D16" s="18">
        <f t="shared" si="1"/>
        <v>3752.6629769999995</v>
      </c>
      <c r="E16" s="19">
        <f t="shared" si="2"/>
        <v>22.789451277327935</v>
      </c>
      <c r="F16" s="19">
        <f t="shared" si="3"/>
        <v>11.394725638663967</v>
      </c>
      <c r="G16" s="19">
        <f t="shared" si="4"/>
        <v>4.5578902554655869</v>
      </c>
      <c r="H16" s="20">
        <f t="shared" si="5"/>
        <v>21.64997871346154</v>
      </c>
    </row>
    <row r="17" spans="1:8" x14ac:dyDescent="0.3">
      <c r="A17" s="8">
        <f t="shared" si="6"/>
        <v>10</v>
      </c>
      <c r="B17" s="18">
        <v>44544.06</v>
      </c>
      <c r="C17" s="18">
        <f t="shared" si="0"/>
        <v>46343.640024</v>
      </c>
      <c r="D17" s="18">
        <f t="shared" si="1"/>
        <v>3861.9700019999996</v>
      </c>
      <c r="E17" s="19">
        <f t="shared" si="2"/>
        <v>23.453259121457489</v>
      </c>
      <c r="F17" s="19">
        <f t="shared" si="3"/>
        <v>11.726629560728744</v>
      </c>
      <c r="G17" s="19">
        <f t="shared" si="4"/>
        <v>4.6906518242914981</v>
      </c>
      <c r="H17" s="20">
        <f t="shared" si="5"/>
        <v>22.280596165384615</v>
      </c>
    </row>
    <row r="18" spans="1:8" x14ac:dyDescent="0.3">
      <c r="A18" s="8">
        <f t="shared" si="6"/>
        <v>11</v>
      </c>
      <c r="B18" s="18">
        <v>44932.4</v>
      </c>
      <c r="C18" s="18">
        <f t="shared" si="0"/>
        <v>46747.668960000003</v>
      </c>
      <c r="D18" s="18">
        <f t="shared" si="1"/>
        <v>3895.6390799999999</v>
      </c>
      <c r="E18" s="19">
        <f t="shared" si="2"/>
        <v>23.657727206477734</v>
      </c>
      <c r="F18" s="19">
        <f t="shared" si="3"/>
        <v>11.828863603238867</v>
      </c>
      <c r="G18" s="19">
        <f t="shared" si="4"/>
        <v>4.7315454412955464</v>
      </c>
      <c r="H18" s="20">
        <f t="shared" si="5"/>
        <v>22.474840846153846</v>
      </c>
    </row>
    <row r="19" spans="1:8" x14ac:dyDescent="0.3">
      <c r="A19" s="8">
        <f t="shared" si="6"/>
        <v>12</v>
      </c>
      <c r="B19" s="18">
        <v>46181.09</v>
      </c>
      <c r="C19" s="18">
        <f t="shared" si="0"/>
        <v>48046.806035999994</v>
      </c>
      <c r="D19" s="18">
        <f t="shared" si="1"/>
        <v>4003.9005029999994</v>
      </c>
      <c r="E19" s="19">
        <f t="shared" si="2"/>
        <v>24.315185240890685</v>
      </c>
      <c r="F19" s="19">
        <f t="shared" si="3"/>
        <v>12.157592620445342</v>
      </c>
      <c r="G19" s="19">
        <f t="shared" si="4"/>
        <v>4.8630370481781373</v>
      </c>
      <c r="H19" s="20">
        <f t="shared" si="5"/>
        <v>23.099425978846153</v>
      </c>
    </row>
    <row r="20" spans="1:8" x14ac:dyDescent="0.3">
      <c r="A20" s="8">
        <f t="shared" si="6"/>
        <v>13</v>
      </c>
      <c r="B20" s="18">
        <v>46524.89</v>
      </c>
      <c r="C20" s="18">
        <f t="shared" si="0"/>
        <v>48404.495556000002</v>
      </c>
      <c r="D20" s="18">
        <f t="shared" si="1"/>
        <v>4033.7079630000003</v>
      </c>
      <c r="E20" s="19">
        <f t="shared" si="2"/>
        <v>24.496202204453443</v>
      </c>
      <c r="F20" s="19">
        <f t="shared" si="3"/>
        <v>12.248101102226721</v>
      </c>
      <c r="G20" s="19">
        <f t="shared" si="4"/>
        <v>4.8992404408906882</v>
      </c>
      <c r="H20" s="20">
        <f t="shared" si="5"/>
        <v>23.271392094230769</v>
      </c>
    </row>
    <row r="21" spans="1:8" x14ac:dyDescent="0.3">
      <c r="A21" s="8">
        <f t="shared" si="6"/>
        <v>14</v>
      </c>
      <c r="B21" s="18">
        <v>47730.86</v>
      </c>
      <c r="C21" s="18">
        <f t="shared" si="0"/>
        <v>49659.186743999999</v>
      </c>
      <c r="D21" s="18">
        <f t="shared" si="1"/>
        <v>4138.2655619999996</v>
      </c>
      <c r="E21" s="19">
        <f t="shared" si="2"/>
        <v>25.131167380566801</v>
      </c>
      <c r="F21" s="19">
        <f t="shared" si="3"/>
        <v>12.5655836902834</v>
      </c>
      <c r="G21" s="19">
        <f t="shared" si="4"/>
        <v>5.0262334761133598</v>
      </c>
      <c r="H21" s="20">
        <f t="shared" si="5"/>
        <v>23.87460901153846</v>
      </c>
    </row>
    <row r="22" spans="1:8" x14ac:dyDescent="0.3">
      <c r="A22" s="8">
        <f t="shared" si="6"/>
        <v>15</v>
      </c>
      <c r="B22" s="18">
        <v>48033.82</v>
      </c>
      <c r="C22" s="18">
        <f t="shared" si="0"/>
        <v>49974.386328000001</v>
      </c>
      <c r="D22" s="18">
        <f t="shared" si="1"/>
        <v>4164.5321939999994</v>
      </c>
      <c r="E22" s="19">
        <f t="shared" si="2"/>
        <v>25.290681340080972</v>
      </c>
      <c r="F22" s="19">
        <f t="shared" si="3"/>
        <v>12.645340670040486</v>
      </c>
      <c r="G22" s="19">
        <f t="shared" si="4"/>
        <v>5.0581362680161943</v>
      </c>
      <c r="H22" s="20">
        <f t="shared" si="5"/>
        <v>24.026147273076923</v>
      </c>
    </row>
    <row r="23" spans="1:8" x14ac:dyDescent="0.3">
      <c r="A23" s="8">
        <f t="shared" si="6"/>
        <v>16</v>
      </c>
      <c r="B23" s="18">
        <v>49235.45</v>
      </c>
      <c r="C23" s="18">
        <f t="shared" si="0"/>
        <v>51224.562179999994</v>
      </c>
      <c r="D23" s="18">
        <f t="shared" si="1"/>
        <v>4268.7135149999995</v>
      </c>
      <c r="E23" s="19">
        <f t="shared" si="2"/>
        <v>25.923361427125503</v>
      </c>
      <c r="F23" s="19">
        <f t="shared" si="3"/>
        <v>12.961680713562751</v>
      </c>
      <c r="G23" s="19">
        <f t="shared" si="4"/>
        <v>5.1846722854251004</v>
      </c>
      <c r="H23" s="20">
        <f t="shared" si="5"/>
        <v>24.627193355769229</v>
      </c>
    </row>
    <row r="24" spans="1:8" x14ac:dyDescent="0.3">
      <c r="A24" s="8">
        <f t="shared" si="6"/>
        <v>17</v>
      </c>
      <c r="B24" s="18">
        <v>49534.239999999998</v>
      </c>
      <c r="C24" s="18">
        <f t="shared" si="0"/>
        <v>51535.423296000001</v>
      </c>
      <c r="D24" s="18">
        <f t="shared" si="1"/>
        <v>4294.6186079999998</v>
      </c>
      <c r="E24" s="19">
        <f t="shared" si="2"/>
        <v>26.080679805668016</v>
      </c>
      <c r="F24" s="19">
        <f t="shared" si="3"/>
        <v>13.040339902834008</v>
      </c>
      <c r="G24" s="19">
        <f t="shared" si="4"/>
        <v>5.2161359611336033</v>
      </c>
      <c r="H24" s="20">
        <f t="shared" si="5"/>
        <v>24.776645815384615</v>
      </c>
    </row>
    <row r="25" spans="1:8" x14ac:dyDescent="0.3">
      <c r="A25" s="8">
        <f t="shared" si="6"/>
        <v>18</v>
      </c>
      <c r="B25" s="18">
        <v>50705.4</v>
      </c>
      <c r="C25" s="18">
        <f t="shared" si="0"/>
        <v>52753.898160000004</v>
      </c>
      <c r="D25" s="18">
        <f t="shared" si="1"/>
        <v>4396.1581799999994</v>
      </c>
      <c r="E25" s="19">
        <f t="shared" si="2"/>
        <v>26.697316882591096</v>
      </c>
      <c r="F25" s="19">
        <f t="shared" si="3"/>
        <v>13.348658441295548</v>
      </c>
      <c r="G25" s="19">
        <f t="shared" si="4"/>
        <v>5.3394633765182196</v>
      </c>
      <c r="H25" s="20">
        <f t="shared" si="5"/>
        <v>25.36245103846154</v>
      </c>
    </row>
    <row r="26" spans="1:8" x14ac:dyDescent="0.3">
      <c r="A26" s="8">
        <f t="shared" si="6"/>
        <v>19</v>
      </c>
      <c r="B26" s="18">
        <v>50967.54</v>
      </c>
      <c r="C26" s="18">
        <f t="shared" si="0"/>
        <v>53026.628616000002</v>
      </c>
      <c r="D26" s="18">
        <f t="shared" si="1"/>
        <v>4418.8857180000005</v>
      </c>
      <c r="E26" s="19">
        <f t="shared" si="2"/>
        <v>26.835338368421052</v>
      </c>
      <c r="F26" s="19">
        <f t="shared" si="3"/>
        <v>13.417669184210526</v>
      </c>
      <c r="G26" s="19">
        <f t="shared" si="4"/>
        <v>5.3670676736842102</v>
      </c>
      <c r="H26" s="20">
        <f t="shared" si="5"/>
        <v>25.493571450000001</v>
      </c>
    </row>
    <row r="27" spans="1:8" x14ac:dyDescent="0.3">
      <c r="A27" s="8">
        <f t="shared" si="6"/>
        <v>20</v>
      </c>
      <c r="B27" s="18">
        <v>52107.19</v>
      </c>
      <c r="C27" s="18">
        <f t="shared" si="0"/>
        <v>54212.320476000001</v>
      </c>
      <c r="D27" s="18">
        <f t="shared" si="1"/>
        <v>4517.6933730000001</v>
      </c>
      <c r="E27" s="19">
        <f t="shared" si="2"/>
        <v>27.435384856275306</v>
      </c>
      <c r="F27" s="19">
        <f t="shared" si="3"/>
        <v>13.717692428137653</v>
      </c>
      <c r="G27" s="19">
        <f t="shared" si="4"/>
        <v>5.4870769712550613</v>
      </c>
      <c r="H27" s="20">
        <f t="shared" si="5"/>
        <v>26.06361561346154</v>
      </c>
    </row>
    <row r="28" spans="1:8" x14ac:dyDescent="0.3">
      <c r="A28" s="8">
        <f t="shared" si="6"/>
        <v>21</v>
      </c>
      <c r="B28" s="18">
        <v>52325.37</v>
      </c>
      <c r="C28" s="18">
        <f t="shared" si="0"/>
        <v>54439.314947999999</v>
      </c>
      <c r="D28" s="18">
        <f t="shared" si="1"/>
        <v>4536.6095789999999</v>
      </c>
      <c r="E28" s="19">
        <f t="shared" si="2"/>
        <v>27.550260601214575</v>
      </c>
      <c r="F28" s="19">
        <f t="shared" si="3"/>
        <v>13.775130300607287</v>
      </c>
      <c r="G28" s="19">
        <f t="shared" si="4"/>
        <v>5.5100521202429151</v>
      </c>
      <c r="H28" s="20">
        <f t="shared" si="5"/>
        <v>26.172747571153845</v>
      </c>
    </row>
    <row r="29" spans="1:8" x14ac:dyDescent="0.3">
      <c r="A29" s="8">
        <f t="shared" si="6"/>
        <v>22</v>
      </c>
      <c r="B29" s="18">
        <v>53924.25</v>
      </c>
      <c r="C29" s="18">
        <f t="shared" si="0"/>
        <v>56102.789700000001</v>
      </c>
      <c r="D29" s="18">
        <f t="shared" si="1"/>
        <v>4675.2324749999998</v>
      </c>
      <c r="E29" s="19">
        <f t="shared" si="2"/>
        <v>28.392100050607286</v>
      </c>
      <c r="F29" s="19">
        <f t="shared" si="3"/>
        <v>14.196050025303643</v>
      </c>
      <c r="G29" s="19">
        <f t="shared" si="4"/>
        <v>5.6784200101214575</v>
      </c>
      <c r="H29" s="20">
        <f t="shared" si="5"/>
        <v>26.972495048076922</v>
      </c>
    </row>
    <row r="30" spans="1:8" x14ac:dyDescent="0.3">
      <c r="A30" s="8">
        <f t="shared" si="6"/>
        <v>23</v>
      </c>
      <c r="B30" s="18">
        <v>55749.29</v>
      </c>
      <c r="C30" s="18">
        <f t="shared" si="0"/>
        <v>58001.561315999999</v>
      </c>
      <c r="D30" s="18">
        <f t="shared" si="1"/>
        <v>4833.4634430000006</v>
      </c>
      <c r="E30" s="19">
        <f t="shared" si="2"/>
        <v>29.353016860323887</v>
      </c>
      <c r="F30" s="19">
        <f t="shared" si="3"/>
        <v>14.676508430161944</v>
      </c>
      <c r="G30" s="19">
        <f t="shared" si="4"/>
        <v>5.8706033720647772</v>
      </c>
      <c r="H30" s="20">
        <f t="shared" si="5"/>
        <v>27.885366017307692</v>
      </c>
    </row>
    <row r="31" spans="1:8" x14ac:dyDescent="0.3">
      <c r="A31" s="8">
        <f t="shared" si="6"/>
        <v>24</v>
      </c>
      <c r="B31" s="18">
        <v>57554.89</v>
      </c>
      <c r="C31" s="18">
        <f t="shared" si="0"/>
        <v>59880.107555999995</v>
      </c>
      <c r="D31" s="18">
        <f t="shared" si="1"/>
        <v>4990.0089630000002</v>
      </c>
      <c r="E31" s="19">
        <f t="shared" si="2"/>
        <v>30.303698155870443</v>
      </c>
      <c r="F31" s="19">
        <f t="shared" si="3"/>
        <v>15.151849077935221</v>
      </c>
      <c r="G31" s="19">
        <f t="shared" si="4"/>
        <v>6.0607396311740889</v>
      </c>
      <c r="H31" s="20">
        <f t="shared" si="5"/>
        <v>28.788513248076921</v>
      </c>
    </row>
    <row r="32" spans="1:8" x14ac:dyDescent="0.3">
      <c r="A32" s="8">
        <f t="shared" si="6"/>
        <v>25</v>
      </c>
      <c r="B32" s="18">
        <v>57678.96</v>
      </c>
      <c r="C32" s="18">
        <f t="shared" si="0"/>
        <v>60009.189983999997</v>
      </c>
      <c r="D32" s="18">
        <f t="shared" si="1"/>
        <v>5000.765832</v>
      </c>
      <c r="E32" s="19">
        <f t="shared" si="2"/>
        <v>30.36902327125506</v>
      </c>
      <c r="F32" s="19">
        <f t="shared" si="3"/>
        <v>15.18451163562753</v>
      </c>
      <c r="G32" s="19">
        <f t="shared" si="4"/>
        <v>6.0738046542510116</v>
      </c>
      <c r="H32" s="20">
        <f t="shared" si="5"/>
        <v>28.850572107692305</v>
      </c>
    </row>
    <row r="33" spans="1:8" x14ac:dyDescent="0.3">
      <c r="A33" s="8">
        <f t="shared" si="6"/>
        <v>26</v>
      </c>
      <c r="B33" s="18">
        <v>57775.75</v>
      </c>
      <c r="C33" s="18">
        <f t="shared" si="0"/>
        <v>60109.890299999999</v>
      </c>
      <c r="D33" s="18">
        <f t="shared" si="1"/>
        <v>5009.1575249999996</v>
      </c>
      <c r="E33" s="19">
        <f t="shared" si="2"/>
        <v>30.419984969635628</v>
      </c>
      <c r="F33" s="19">
        <f t="shared" si="3"/>
        <v>15.209992484817814</v>
      </c>
      <c r="G33" s="19">
        <f t="shared" si="4"/>
        <v>6.0839969939271255</v>
      </c>
      <c r="H33" s="20">
        <f t="shared" si="5"/>
        <v>28.898985721153846</v>
      </c>
    </row>
    <row r="34" spans="1:8" x14ac:dyDescent="0.3">
      <c r="A34" s="8">
        <f t="shared" si="6"/>
        <v>27</v>
      </c>
      <c r="B34" s="18">
        <v>57885.13</v>
      </c>
      <c r="C34" s="18">
        <f t="shared" si="0"/>
        <v>60223.689251999996</v>
      </c>
      <c r="D34" s="18">
        <f t="shared" si="1"/>
        <v>5018.6407709999994</v>
      </c>
      <c r="E34" s="19">
        <f t="shared" si="2"/>
        <v>30.477575532388663</v>
      </c>
      <c r="F34" s="19">
        <f t="shared" si="3"/>
        <v>15.238787766194331</v>
      </c>
      <c r="G34" s="19">
        <f t="shared" si="4"/>
        <v>6.0955151064777322</v>
      </c>
      <c r="H34" s="20">
        <f t="shared" si="5"/>
        <v>28.953696755769229</v>
      </c>
    </row>
    <row r="35" spans="1:8" x14ac:dyDescent="0.3">
      <c r="A35" s="8">
        <f t="shared" si="6"/>
        <v>28</v>
      </c>
      <c r="B35" s="18">
        <v>57968.24</v>
      </c>
      <c r="C35" s="18">
        <f t="shared" si="0"/>
        <v>60310.156896</v>
      </c>
      <c r="D35" s="18">
        <f t="shared" si="1"/>
        <v>5025.8464079999994</v>
      </c>
      <c r="E35" s="19">
        <f t="shared" si="2"/>
        <v>30.521334461538462</v>
      </c>
      <c r="F35" s="19">
        <f t="shared" si="3"/>
        <v>15.260667230769231</v>
      </c>
      <c r="G35" s="19">
        <f t="shared" si="4"/>
        <v>6.1042668923076926</v>
      </c>
      <c r="H35" s="20">
        <f t="shared" si="5"/>
        <v>28.995267738461539</v>
      </c>
    </row>
    <row r="36" spans="1:8" x14ac:dyDescent="0.3">
      <c r="A36" s="8">
        <f t="shared" si="6"/>
        <v>29</v>
      </c>
      <c r="B36" s="18">
        <v>58045.19</v>
      </c>
      <c r="C36" s="18">
        <f t="shared" si="0"/>
        <v>60390.215676</v>
      </c>
      <c r="D36" s="18">
        <f t="shared" si="1"/>
        <v>5032.517973</v>
      </c>
      <c r="E36" s="19">
        <f t="shared" si="2"/>
        <v>30.561850038461539</v>
      </c>
      <c r="F36" s="19">
        <f t="shared" si="3"/>
        <v>15.28092501923077</v>
      </c>
      <c r="G36" s="19">
        <f t="shared" si="4"/>
        <v>6.1123700076923075</v>
      </c>
      <c r="H36" s="20">
        <f t="shared" si="5"/>
        <v>29.033757536538463</v>
      </c>
    </row>
    <row r="37" spans="1:8" x14ac:dyDescent="0.3">
      <c r="A37" s="8">
        <f t="shared" si="6"/>
        <v>30</v>
      </c>
      <c r="B37" s="18">
        <v>58116.53</v>
      </c>
      <c r="C37" s="18">
        <f t="shared" si="0"/>
        <v>60464.437811999996</v>
      </c>
      <c r="D37" s="18">
        <f t="shared" si="1"/>
        <v>5038.7031509999997</v>
      </c>
      <c r="E37" s="19">
        <f t="shared" si="2"/>
        <v>30.599411848178136</v>
      </c>
      <c r="F37" s="19">
        <f t="shared" si="3"/>
        <v>15.299705924089068</v>
      </c>
      <c r="G37" s="19">
        <f t="shared" si="4"/>
        <v>6.1198823696356275</v>
      </c>
      <c r="H37" s="20">
        <f t="shared" si="5"/>
        <v>29.069441255769227</v>
      </c>
    </row>
    <row r="38" spans="1:8" x14ac:dyDescent="0.3">
      <c r="A38" s="8">
        <f t="shared" si="6"/>
        <v>31</v>
      </c>
      <c r="B38" s="18">
        <v>58182.559999999998</v>
      </c>
      <c r="C38" s="18">
        <f t="shared" si="0"/>
        <v>60533.135424</v>
      </c>
      <c r="D38" s="18">
        <f t="shared" si="1"/>
        <v>5044.4279519999991</v>
      </c>
      <c r="E38" s="19">
        <f t="shared" si="2"/>
        <v>30.634177846153847</v>
      </c>
      <c r="F38" s="19">
        <f t="shared" si="3"/>
        <v>15.317088923076923</v>
      </c>
      <c r="G38" s="19">
        <f t="shared" si="4"/>
        <v>6.126835569230769</v>
      </c>
      <c r="H38" s="20">
        <f t="shared" si="5"/>
        <v>29.102468953846152</v>
      </c>
    </row>
    <row r="39" spans="1:8" x14ac:dyDescent="0.3">
      <c r="A39" s="8">
        <f t="shared" si="6"/>
        <v>32</v>
      </c>
      <c r="B39" s="18">
        <v>58243.72</v>
      </c>
      <c r="C39" s="18">
        <f t="shared" si="0"/>
        <v>60596.766287999999</v>
      </c>
      <c r="D39" s="18">
        <f t="shared" si="1"/>
        <v>5049.7305240000005</v>
      </c>
      <c r="E39" s="19">
        <f t="shared" si="2"/>
        <v>30.666379700404857</v>
      </c>
      <c r="F39" s="19">
        <f t="shared" si="3"/>
        <v>15.333189850202428</v>
      </c>
      <c r="G39" s="19">
        <f t="shared" si="4"/>
        <v>6.1332759400809715</v>
      </c>
      <c r="H39" s="20">
        <f t="shared" si="5"/>
        <v>29.133060715384616</v>
      </c>
    </row>
    <row r="40" spans="1:8" x14ac:dyDescent="0.3">
      <c r="A40" s="8">
        <f t="shared" si="6"/>
        <v>33</v>
      </c>
      <c r="B40" s="18">
        <v>58300.33</v>
      </c>
      <c r="C40" s="18">
        <f t="shared" si="0"/>
        <v>60655.663332000004</v>
      </c>
      <c r="D40" s="18">
        <f t="shared" si="1"/>
        <v>5054.6386109999994</v>
      </c>
      <c r="E40" s="19">
        <f t="shared" si="2"/>
        <v>30.696185896761136</v>
      </c>
      <c r="F40" s="19">
        <f t="shared" si="3"/>
        <v>15.348092948380568</v>
      </c>
      <c r="G40" s="19">
        <f t="shared" si="4"/>
        <v>6.1392371793522269</v>
      </c>
      <c r="H40" s="20">
        <f t="shared" si="5"/>
        <v>29.161376601923077</v>
      </c>
    </row>
    <row r="41" spans="1:8" x14ac:dyDescent="0.3">
      <c r="A41" s="8">
        <f t="shared" si="6"/>
        <v>34</v>
      </c>
      <c r="B41" s="18">
        <v>58352.78</v>
      </c>
      <c r="C41" s="18">
        <f t="shared" si="0"/>
        <v>60710.232312</v>
      </c>
      <c r="D41" s="18">
        <f t="shared" si="1"/>
        <v>5059.1860260000003</v>
      </c>
      <c r="E41" s="19">
        <f t="shared" si="2"/>
        <v>30.723801777327935</v>
      </c>
      <c r="F41" s="19">
        <f t="shared" si="3"/>
        <v>15.361900888663968</v>
      </c>
      <c r="G41" s="19">
        <f t="shared" si="4"/>
        <v>6.1447603554655874</v>
      </c>
      <c r="H41" s="20">
        <f t="shared" si="5"/>
        <v>29.187611688461537</v>
      </c>
    </row>
    <row r="42" spans="1:8" x14ac:dyDescent="0.3">
      <c r="A42" s="21">
        <f t="shared" si="6"/>
        <v>35</v>
      </c>
      <c r="B42" s="22">
        <v>58401.31</v>
      </c>
      <c r="C42" s="22">
        <f t="shared" si="0"/>
        <v>60760.722923999994</v>
      </c>
      <c r="D42" s="22">
        <f t="shared" si="1"/>
        <v>5063.3935769999998</v>
      </c>
      <c r="E42" s="23">
        <f t="shared" si="2"/>
        <v>30.749353706477731</v>
      </c>
      <c r="F42" s="23">
        <f t="shared" si="3"/>
        <v>15.374676853238865</v>
      </c>
      <c r="G42" s="23">
        <f t="shared" si="4"/>
        <v>6.1498707412955458</v>
      </c>
      <c r="H42" s="24">
        <f t="shared" si="5"/>
        <v>29.211886021153845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16</v>
      </c>
      <c r="B1" s="1" t="s">
        <v>59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31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28017.43</v>
      </c>
      <c r="C7" s="18">
        <f t="shared" ref="C7:C42" si="0">B7*$D$3</f>
        <v>29149.334171999999</v>
      </c>
      <c r="D7" s="18">
        <f t="shared" ref="D7:D42" si="1">B7/12*$D$3</f>
        <v>2429.1111810000002</v>
      </c>
      <c r="E7" s="19">
        <f t="shared" ref="E7:E42" si="2">C7/1976</f>
        <v>14.751687334008096</v>
      </c>
      <c r="F7" s="19">
        <f>E7/2</f>
        <v>7.3758436670040481</v>
      </c>
      <c r="G7" s="19">
        <f>E7/5</f>
        <v>2.9503374668016193</v>
      </c>
      <c r="H7" s="20">
        <f>C7/2080</f>
        <v>14.014102967307691</v>
      </c>
    </row>
    <row r="8" spans="1:8" x14ac:dyDescent="0.3">
      <c r="A8" s="8">
        <f>A7+1</f>
        <v>1</v>
      </c>
      <c r="B8" s="18">
        <v>28899.68</v>
      </c>
      <c r="C8" s="18">
        <f t="shared" si="0"/>
        <v>30067.227072000001</v>
      </c>
      <c r="D8" s="18">
        <f t="shared" si="1"/>
        <v>2505.6022560000001</v>
      </c>
      <c r="E8" s="19">
        <f t="shared" si="2"/>
        <v>15.216208032388664</v>
      </c>
      <c r="F8" s="19">
        <f t="shared" ref="F8:F42" si="3">E8/2</f>
        <v>7.6081040161943321</v>
      </c>
      <c r="G8" s="19">
        <f t="shared" ref="G8:G42" si="4">E8/5</f>
        <v>3.043241606477733</v>
      </c>
      <c r="H8" s="20">
        <f t="shared" ref="H8:H42" si="5">C8/2080</f>
        <v>14.455397630769232</v>
      </c>
    </row>
    <row r="9" spans="1:8" x14ac:dyDescent="0.3">
      <c r="A9" s="8">
        <f t="shared" ref="A9:A42" si="6">A8+1</f>
        <v>2</v>
      </c>
      <c r="B9" s="18">
        <v>29736.12</v>
      </c>
      <c r="C9" s="18">
        <f t="shared" si="0"/>
        <v>30937.459247999999</v>
      </c>
      <c r="D9" s="18">
        <f t="shared" si="1"/>
        <v>2578.1216039999999</v>
      </c>
      <c r="E9" s="19">
        <f t="shared" si="2"/>
        <v>15.656608931174089</v>
      </c>
      <c r="F9" s="19">
        <f t="shared" si="3"/>
        <v>7.8283044655870446</v>
      </c>
      <c r="G9" s="19">
        <f t="shared" si="4"/>
        <v>3.1313217862348179</v>
      </c>
      <c r="H9" s="20">
        <f t="shared" si="5"/>
        <v>14.873778484615384</v>
      </c>
    </row>
    <row r="10" spans="1:8" x14ac:dyDescent="0.3">
      <c r="A10" s="8">
        <f t="shared" si="6"/>
        <v>3</v>
      </c>
      <c r="B10" s="18">
        <v>30410.18</v>
      </c>
      <c r="C10" s="18">
        <f t="shared" si="0"/>
        <v>31638.751272000001</v>
      </c>
      <c r="D10" s="18">
        <f t="shared" si="1"/>
        <v>2636.562606</v>
      </c>
      <c r="E10" s="19">
        <f t="shared" si="2"/>
        <v>16.011513801619433</v>
      </c>
      <c r="F10" s="19">
        <f t="shared" si="3"/>
        <v>8.0057569008097165</v>
      </c>
      <c r="G10" s="19">
        <f t="shared" si="4"/>
        <v>3.2023027603238865</v>
      </c>
      <c r="H10" s="20">
        <f t="shared" si="5"/>
        <v>15.210938111538463</v>
      </c>
    </row>
    <row r="11" spans="1:8" x14ac:dyDescent="0.3">
      <c r="A11" s="8">
        <f t="shared" si="6"/>
        <v>4</v>
      </c>
      <c r="B11" s="18">
        <v>31484.720000000001</v>
      </c>
      <c r="C11" s="18">
        <f t="shared" si="0"/>
        <v>32756.702688000001</v>
      </c>
      <c r="D11" s="18">
        <f t="shared" si="1"/>
        <v>2729.7252240000003</v>
      </c>
      <c r="E11" s="19">
        <f t="shared" si="2"/>
        <v>16.57727868825911</v>
      </c>
      <c r="F11" s="19">
        <f t="shared" si="3"/>
        <v>8.2886393441295549</v>
      </c>
      <c r="G11" s="19">
        <f t="shared" si="4"/>
        <v>3.3154557376518219</v>
      </c>
      <c r="H11" s="20">
        <f t="shared" si="5"/>
        <v>15.748414753846154</v>
      </c>
    </row>
    <row r="12" spans="1:8" x14ac:dyDescent="0.3">
      <c r="A12" s="8">
        <f t="shared" si="6"/>
        <v>5</v>
      </c>
      <c r="B12" s="18">
        <v>31497.98</v>
      </c>
      <c r="C12" s="18">
        <f t="shared" si="0"/>
        <v>32770.498392000001</v>
      </c>
      <c r="D12" s="18">
        <f t="shared" si="1"/>
        <v>2730.8748659999997</v>
      </c>
      <c r="E12" s="19">
        <f t="shared" si="2"/>
        <v>16.584260319838059</v>
      </c>
      <c r="F12" s="19">
        <f t="shared" si="3"/>
        <v>8.2921301599190294</v>
      </c>
      <c r="G12" s="19">
        <f t="shared" si="4"/>
        <v>3.3168520639676116</v>
      </c>
      <c r="H12" s="20">
        <f t="shared" si="5"/>
        <v>15.755047303846155</v>
      </c>
    </row>
    <row r="13" spans="1:8" x14ac:dyDescent="0.3">
      <c r="A13" s="8">
        <f t="shared" si="6"/>
        <v>6</v>
      </c>
      <c r="B13" s="18">
        <v>32918.76</v>
      </c>
      <c r="C13" s="18">
        <f t="shared" si="0"/>
        <v>34248.677904000004</v>
      </c>
      <c r="D13" s="18">
        <f t="shared" si="1"/>
        <v>2854.0564920000002</v>
      </c>
      <c r="E13" s="19">
        <f t="shared" si="2"/>
        <v>17.33232687449393</v>
      </c>
      <c r="F13" s="19">
        <f t="shared" si="3"/>
        <v>8.6661634372469649</v>
      </c>
      <c r="G13" s="19">
        <f t="shared" si="4"/>
        <v>3.4664653748987861</v>
      </c>
      <c r="H13" s="20">
        <f t="shared" si="5"/>
        <v>16.465710530769233</v>
      </c>
    </row>
    <row r="14" spans="1:8" x14ac:dyDescent="0.3">
      <c r="A14" s="8">
        <f t="shared" si="6"/>
        <v>7</v>
      </c>
      <c r="B14" s="18">
        <v>32918.76</v>
      </c>
      <c r="C14" s="18">
        <f t="shared" si="0"/>
        <v>34248.677904000004</v>
      </c>
      <c r="D14" s="18">
        <f t="shared" si="1"/>
        <v>2854.0564920000002</v>
      </c>
      <c r="E14" s="19">
        <f t="shared" si="2"/>
        <v>17.33232687449393</v>
      </c>
      <c r="F14" s="19">
        <f t="shared" si="3"/>
        <v>8.6661634372469649</v>
      </c>
      <c r="G14" s="19">
        <f t="shared" si="4"/>
        <v>3.4664653748987861</v>
      </c>
      <c r="H14" s="20">
        <f t="shared" si="5"/>
        <v>16.465710530769233</v>
      </c>
    </row>
    <row r="15" spans="1:8" x14ac:dyDescent="0.3">
      <c r="A15" s="8">
        <f t="shared" si="6"/>
        <v>8</v>
      </c>
      <c r="B15" s="18">
        <v>33927.54</v>
      </c>
      <c r="C15" s="18">
        <f t="shared" si="0"/>
        <v>35298.212615999997</v>
      </c>
      <c r="D15" s="18">
        <f t="shared" si="1"/>
        <v>2941.5177180000001</v>
      </c>
      <c r="E15" s="19">
        <f t="shared" si="2"/>
        <v>17.863467923076922</v>
      </c>
      <c r="F15" s="19">
        <f t="shared" si="3"/>
        <v>8.9317339615384608</v>
      </c>
      <c r="G15" s="19">
        <f t="shared" si="4"/>
        <v>3.5726935846153842</v>
      </c>
      <c r="H15" s="20">
        <f t="shared" si="5"/>
        <v>16.970294526923077</v>
      </c>
    </row>
    <row r="16" spans="1:8" x14ac:dyDescent="0.3">
      <c r="A16" s="8">
        <f t="shared" si="6"/>
        <v>9</v>
      </c>
      <c r="B16" s="18">
        <v>33960.54</v>
      </c>
      <c r="C16" s="18">
        <f t="shared" si="0"/>
        <v>35332.545815999998</v>
      </c>
      <c r="D16" s="18">
        <f t="shared" si="1"/>
        <v>2944.3788180000001</v>
      </c>
      <c r="E16" s="19">
        <f t="shared" si="2"/>
        <v>17.880843024291497</v>
      </c>
      <c r="F16" s="19">
        <f t="shared" si="3"/>
        <v>8.9404215121457487</v>
      </c>
      <c r="G16" s="19">
        <f t="shared" si="4"/>
        <v>3.5761686048582995</v>
      </c>
      <c r="H16" s="20">
        <f t="shared" si="5"/>
        <v>16.986800873076923</v>
      </c>
    </row>
    <row r="17" spans="1:8" x14ac:dyDescent="0.3">
      <c r="A17" s="8">
        <f t="shared" si="6"/>
        <v>10</v>
      </c>
      <c r="B17" s="18">
        <v>35492.080000000002</v>
      </c>
      <c r="C17" s="18">
        <f t="shared" si="0"/>
        <v>36925.960032000003</v>
      </c>
      <c r="D17" s="18">
        <f t="shared" si="1"/>
        <v>3077.1633360000001</v>
      </c>
      <c r="E17" s="19">
        <f t="shared" si="2"/>
        <v>18.687226736842106</v>
      </c>
      <c r="F17" s="19">
        <f t="shared" si="3"/>
        <v>9.3436133684210532</v>
      </c>
      <c r="G17" s="19">
        <f t="shared" si="4"/>
        <v>3.7374453473684213</v>
      </c>
      <c r="H17" s="20">
        <f t="shared" si="5"/>
        <v>17.752865400000001</v>
      </c>
    </row>
    <row r="18" spans="1:8" x14ac:dyDescent="0.3">
      <c r="A18" s="8">
        <f t="shared" si="6"/>
        <v>11</v>
      </c>
      <c r="B18" s="18">
        <v>35503.589999999997</v>
      </c>
      <c r="C18" s="18">
        <f t="shared" si="0"/>
        <v>36937.935035999995</v>
      </c>
      <c r="D18" s="18">
        <f t="shared" si="1"/>
        <v>3078.1612529999998</v>
      </c>
      <c r="E18" s="19">
        <f t="shared" si="2"/>
        <v>18.693286961538458</v>
      </c>
      <c r="F18" s="19">
        <f t="shared" si="3"/>
        <v>9.3466434807692291</v>
      </c>
      <c r="G18" s="19">
        <f t="shared" si="4"/>
        <v>3.7386573923076916</v>
      </c>
      <c r="H18" s="20">
        <f t="shared" si="5"/>
        <v>17.758622613461537</v>
      </c>
    </row>
    <row r="19" spans="1:8" x14ac:dyDescent="0.3">
      <c r="A19" s="8">
        <f t="shared" si="6"/>
        <v>12</v>
      </c>
      <c r="B19" s="18">
        <v>37035.1</v>
      </c>
      <c r="C19" s="18">
        <f t="shared" si="0"/>
        <v>38531.318039999998</v>
      </c>
      <c r="D19" s="18">
        <f t="shared" si="1"/>
        <v>3210.94317</v>
      </c>
      <c r="E19" s="19">
        <f t="shared" si="2"/>
        <v>19.499654878542508</v>
      </c>
      <c r="F19" s="19">
        <f t="shared" si="3"/>
        <v>9.7498274392712538</v>
      </c>
      <c r="G19" s="19">
        <f t="shared" si="4"/>
        <v>3.8999309757085014</v>
      </c>
      <c r="H19" s="20">
        <f t="shared" si="5"/>
        <v>18.524672134615383</v>
      </c>
    </row>
    <row r="20" spans="1:8" x14ac:dyDescent="0.3">
      <c r="A20" s="8">
        <f t="shared" si="6"/>
        <v>13</v>
      </c>
      <c r="B20" s="18">
        <v>37046.6</v>
      </c>
      <c r="C20" s="18">
        <f t="shared" si="0"/>
        <v>38543.282639999998</v>
      </c>
      <c r="D20" s="18">
        <f t="shared" si="1"/>
        <v>3211.94022</v>
      </c>
      <c r="E20" s="19">
        <f t="shared" si="2"/>
        <v>19.505709838056678</v>
      </c>
      <c r="F20" s="19">
        <f t="shared" si="3"/>
        <v>9.7528549190283389</v>
      </c>
      <c r="G20" s="19">
        <f t="shared" si="4"/>
        <v>3.9011419676113355</v>
      </c>
      <c r="H20" s="20">
        <f t="shared" si="5"/>
        <v>18.530424346153843</v>
      </c>
    </row>
    <row r="21" spans="1:8" x14ac:dyDescent="0.3">
      <c r="A21" s="8">
        <f t="shared" si="6"/>
        <v>14</v>
      </c>
      <c r="B21" s="18">
        <v>38578.15</v>
      </c>
      <c r="C21" s="18">
        <f t="shared" si="0"/>
        <v>40136.707260000003</v>
      </c>
      <c r="D21" s="18">
        <f t="shared" si="1"/>
        <v>3344.7256050000001</v>
      </c>
      <c r="E21" s="19">
        <f t="shared" si="2"/>
        <v>20.312098815789476</v>
      </c>
      <c r="F21" s="19">
        <f t="shared" si="3"/>
        <v>10.156049407894738</v>
      </c>
      <c r="G21" s="19">
        <f t="shared" si="4"/>
        <v>4.0624197631578953</v>
      </c>
      <c r="H21" s="20">
        <f t="shared" si="5"/>
        <v>19.296493875000003</v>
      </c>
    </row>
    <row r="22" spans="1:8" x14ac:dyDescent="0.3">
      <c r="A22" s="8">
        <f t="shared" si="6"/>
        <v>15</v>
      </c>
      <c r="B22" s="18">
        <v>38589.61</v>
      </c>
      <c r="C22" s="18">
        <f t="shared" si="0"/>
        <v>40148.630244</v>
      </c>
      <c r="D22" s="18">
        <f t="shared" si="1"/>
        <v>3345.7191869999997</v>
      </c>
      <c r="E22" s="19">
        <f t="shared" si="2"/>
        <v>20.318132714574897</v>
      </c>
      <c r="F22" s="19">
        <f t="shared" si="3"/>
        <v>10.159066357287449</v>
      </c>
      <c r="G22" s="19">
        <f t="shared" si="4"/>
        <v>4.0636265429149798</v>
      </c>
      <c r="H22" s="20">
        <f t="shared" si="5"/>
        <v>19.302226078846154</v>
      </c>
    </row>
    <row r="23" spans="1:8" x14ac:dyDescent="0.3">
      <c r="A23" s="8">
        <f t="shared" si="6"/>
        <v>16</v>
      </c>
      <c r="B23" s="18">
        <v>40121.160000000003</v>
      </c>
      <c r="C23" s="18">
        <f t="shared" si="0"/>
        <v>41742.054864000005</v>
      </c>
      <c r="D23" s="18">
        <f t="shared" si="1"/>
        <v>3478.5045720000003</v>
      </c>
      <c r="E23" s="19">
        <f t="shared" si="2"/>
        <v>21.124521692307695</v>
      </c>
      <c r="F23" s="19">
        <f t="shared" si="3"/>
        <v>10.562260846153848</v>
      </c>
      <c r="G23" s="19">
        <f t="shared" si="4"/>
        <v>4.2249043384615392</v>
      </c>
      <c r="H23" s="20">
        <f t="shared" si="5"/>
        <v>20.06829560769231</v>
      </c>
    </row>
    <row r="24" spans="1:8" x14ac:dyDescent="0.3">
      <c r="A24" s="8">
        <f t="shared" si="6"/>
        <v>17</v>
      </c>
      <c r="B24" s="18">
        <v>40136.870000000003</v>
      </c>
      <c r="C24" s="18">
        <f t="shared" si="0"/>
        <v>41758.399548000001</v>
      </c>
      <c r="D24" s="18">
        <f t="shared" si="1"/>
        <v>3479.8666290000001</v>
      </c>
      <c r="E24" s="19">
        <f t="shared" si="2"/>
        <v>21.132793293522269</v>
      </c>
      <c r="F24" s="19">
        <f t="shared" si="3"/>
        <v>10.566396646761135</v>
      </c>
      <c r="G24" s="19">
        <f t="shared" si="4"/>
        <v>4.2265586587044535</v>
      </c>
      <c r="H24" s="20">
        <f t="shared" si="5"/>
        <v>20.076153628846154</v>
      </c>
    </row>
    <row r="25" spans="1:8" x14ac:dyDescent="0.3">
      <c r="A25" s="8">
        <f t="shared" si="6"/>
        <v>18</v>
      </c>
      <c r="B25" s="18">
        <v>41668.42</v>
      </c>
      <c r="C25" s="18">
        <f t="shared" si="0"/>
        <v>43351.824167999999</v>
      </c>
      <c r="D25" s="18">
        <f t="shared" si="1"/>
        <v>3612.6520139999998</v>
      </c>
      <c r="E25" s="19">
        <f t="shared" si="2"/>
        <v>21.93918227125506</v>
      </c>
      <c r="F25" s="19">
        <f t="shared" si="3"/>
        <v>10.96959113562753</v>
      </c>
      <c r="G25" s="19">
        <f t="shared" si="4"/>
        <v>4.387836454251012</v>
      </c>
      <c r="H25" s="20">
        <f t="shared" si="5"/>
        <v>20.842223157692306</v>
      </c>
    </row>
    <row r="26" spans="1:8" x14ac:dyDescent="0.3">
      <c r="A26" s="8">
        <f t="shared" si="6"/>
        <v>19</v>
      </c>
      <c r="B26" s="18">
        <v>41685.08</v>
      </c>
      <c r="C26" s="18">
        <f t="shared" si="0"/>
        <v>43369.157232000005</v>
      </c>
      <c r="D26" s="18">
        <f t="shared" si="1"/>
        <v>3614.0964359999998</v>
      </c>
      <c r="E26" s="19">
        <f t="shared" si="2"/>
        <v>21.947954064777331</v>
      </c>
      <c r="F26" s="19">
        <f t="shared" si="3"/>
        <v>10.973977032388666</v>
      </c>
      <c r="G26" s="19">
        <f t="shared" si="4"/>
        <v>4.3895908129554666</v>
      </c>
      <c r="H26" s="20">
        <f t="shared" si="5"/>
        <v>20.850556361538462</v>
      </c>
    </row>
    <row r="27" spans="1:8" x14ac:dyDescent="0.3">
      <c r="A27" s="8">
        <f t="shared" si="6"/>
        <v>20</v>
      </c>
      <c r="B27" s="18">
        <v>43216.59</v>
      </c>
      <c r="C27" s="18">
        <f t="shared" si="0"/>
        <v>44962.540235999993</v>
      </c>
      <c r="D27" s="18">
        <f t="shared" si="1"/>
        <v>3746.8783529999996</v>
      </c>
      <c r="E27" s="19">
        <f t="shared" si="2"/>
        <v>22.754321981781374</v>
      </c>
      <c r="F27" s="19">
        <f t="shared" si="3"/>
        <v>11.377160990890687</v>
      </c>
      <c r="G27" s="19">
        <f t="shared" si="4"/>
        <v>4.5508643963562747</v>
      </c>
      <c r="H27" s="20">
        <f t="shared" si="5"/>
        <v>21.616605882692305</v>
      </c>
    </row>
    <row r="28" spans="1:8" x14ac:dyDescent="0.3">
      <c r="A28" s="8">
        <f t="shared" si="6"/>
        <v>21</v>
      </c>
      <c r="B28" s="18">
        <v>43233.23</v>
      </c>
      <c r="C28" s="18">
        <f t="shared" si="0"/>
        <v>44979.852492000005</v>
      </c>
      <c r="D28" s="18">
        <f t="shared" si="1"/>
        <v>3748.3210410000002</v>
      </c>
      <c r="E28" s="19">
        <f t="shared" si="2"/>
        <v>22.763083244939274</v>
      </c>
      <c r="F28" s="19">
        <f t="shared" si="3"/>
        <v>11.381541622469637</v>
      </c>
      <c r="G28" s="19">
        <f t="shared" si="4"/>
        <v>4.552616648987855</v>
      </c>
      <c r="H28" s="20">
        <f t="shared" si="5"/>
        <v>21.624929082692312</v>
      </c>
    </row>
    <row r="29" spans="1:8" x14ac:dyDescent="0.3">
      <c r="A29" s="8">
        <f t="shared" si="6"/>
        <v>22</v>
      </c>
      <c r="B29" s="18">
        <v>44764.78</v>
      </c>
      <c r="C29" s="18">
        <f t="shared" si="0"/>
        <v>46573.277111999996</v>
      </c>
      <c r="D29" s="18">
        <f t="shared" si="1"/>
        <v>3881.1064259999998</v>
      </c>
      <c r="E29" s="19">
        <f t="shared" si="2"/>
        <v>23.569472222672061</v>
      </c>
      <c r="F29" s="19">
        <f t="shared" si="3"/>
        <v>11.784736111336031</v>
      </c>
      <c r="G29" s="19">
        <f t="shared" si="4"/>
        <v>4.7138944445344126</v>
      </c>
      <c r="H29" s="20">
        <f t="shared" si="5"/>
        <v>22.39099861153846</v>
      </c>
    </row>
    <row r="30" spans="1:8" x14ac:dyDescent="0.3">
      <c r="A30" s="8">
        <f t="shared" si="6"/>
        <v>23</v>
      </c>
      <c r="B30" s="18">
        <v>46312.95</v>
      </c>
      <c r="C30" s="18">
        <f t="shared" si="0"/>
        <v>48183.993179999998</v>
      </c>
      <c r="D30" s="18">
        <f t="shared" si="1"/>
        <v>4015.3327649999997</v>
      </c>
      <c r="E30" s="19">
        <f t="shared" si="2"/>
        <v>24.384611933198379</v>
      </c>
      <c r="F30" s="19">
        <f t="shared" si="3"/>
        <v>12.192305966599189</v>
      </c>
      <c r="G30" s="19">
        <f t="shared" si="4"/>
        <v>4.8769223866396754</v>
      </c>
      <c r="H30" s="20">
        <f t="shared" si="5"/>
        <v>23.165381336538459</v>
      </c>
    </row>
    <row r="31" spans="1:8" x14ac:dyDescent="0.3">
      <c r="A31" s="8">
        <f t="shared" si="6"/>
        <v>24</v>
      </c>
      <c r="B31" s="18">
        <v>47844.5</v>
      </c>
      <c r="C31" s="18">
        <f t="shared" si="0"/>
        <v>49777.417800000003</v>
      </c>
      <c r="D31" s="18">
        <f t="shared" si="1"/>
        <v>4148.1181500000002</v>
      </c>
      <c r="E31" s="19">
        <f t="shared" si="2"/>
        <v>25.191000910931177</v>
      </c>
      <c r="F31" s="19">
        <f t="shared" si="3"/>
        <v>12.595500455465588</v>
      </c>
      <c r="G31" s="19">
        <f t="shared" si="4"/>
        <v>5.0382001821862357</v>
      </c>
      <c r="H31" s="20">
        <f t="shared" si="5"/>
        <v>23.931450865384615</v>
      </c>
    </row>
    <row r="32" spans="1:8" x14ac:dyDescent="0.3">
      <c r="A32" s="8">
        <f t="shared" si="6"/>
        <v>25</v>
      </c>
      <c r="B32" s="18">
        <v>47947.94</v>
      </c>
      <c r="C32" s="18">
        <f t="shared" si="0"/>
        <v>49885.036776000001</v>
      </c>
      <c r="D32" s="18">
        <f t="shared" si="1"/>
        <v>4157.0863980000004</v>
      </c>
      <c r="E32" s="19">
        <f t="shared" si="2"/>
        <v>25.245463955465588</v>
      </c>
      <c r="F32" s="19">
        <f t="shared" si="3"/>
        <v>12.622731977732794</v>
      </c>
      <c r="G32" s="19">
        <f t="shared" si="4"/>
        <v>5.049092791093118</v>
      </c>
      <c r="H32" s="20">
        <f t="shared" si="5"/>
        <v>23.983190757692309</v>
      </c>
    </row>
    <row r="33" spans="1:8" x14ac:dyDescent="0.3">
      <c r="A33" s="8">
        <f t="shared" si="6"/>
        <v>26</v>
      </c>
      <c r="B33" s="18">
        <v>48028.4</v>
      </c>
      <c r="C33" s="18">
        <f t="shared" si="0"/>
        <v>49968.747360000001</v>
      </c>
      <c r="D33" s="18">
        <f t="shared" si="1"/>
        <v>4164.0622800000001</v>
      </c>
      <c r="E33" s="19">
        <f t="shared" si="2"/>
        <v>25.287827611336034</v>
      </c>
      <c r="F33" s="19">
        <f t="shared" si="3"/>
        <v>12.643913805668017</v>
      </c>
      <c r="G33" s="19">
        <f t="shared" si="4"/>
        <v>5.0575655222672067</v>
      </c>
      <c r="H33" s="20">
        <f t="shared" si="5"/>
        <v>24.023436230769232</v>
      </c>
    </row>
    <row r="34" spans="1:8" x14ac:dyDescent="0.3">
      <c r="A34" s="8">
        <f t="shared" si="6"/>
        <v>27</v>
      </c>
      <c r="B34" s="18">
        <v>48119.68</v>
      </c>
      <c r="C34" s="18">
        <f t="shared" si="0"/>
        <v>50063.715071999999</v>
      </c>
      <c r="D34" s="18">
        <f t="shared" si="1"/>
        <v>4171.9762559999999</v>
      </c>
      <c r="E34" s="19">
        <f t="shared" si="2"/>
        <v>25.335888194331982</v>
      </c>
      <c r="F34" s="19">
        <f t="shared" si="3"/>
        <v>12.667944097165991</v>
      </c>
      <c r="G34" s="19">
        <f t="shared" si="4"/>
        <v>5.0671776388663963</v>
      </c>
      <c r="H34" s="20">
        <f t="shared" si="5"/>
        <v>24.069093784615383</v>
      </c>
    </row>
    <row r="35" spans="1:8" x14ac:dyDescent="0.3">
      <c r="A35" s="8">
        <f t="shared" si="6"/>
        <v>28</v>
      </c>
      <c r="B35" s="18">
        <v>48188.77</v>
      </c>
      <c r="C35" s="18">
        <f t="shared" si="0"/>
        <v>50135.596307999993</v>
      </c>
      <c r="D35" s="18">
        <f t="shared" si="1"/>
        <v>4177.966359</v>
      </c>
      <c r="E35" s="19">
        <f t="shared" si="2"/>
        <v>25.372265338056678</v>
      </c>
      <c r="F35" s="19">
        <f t="shared" si="3"/>
        <v>12.686132669028339</v>
      </c>
      <c r="G35" s="19">
        <f t="shared" si="4"/>
        <v>5.0744530676113353</v>
      </c>
      <c r="H35" s="20">
        <f t="shared" si="5"/>
        <v>24.103652071153842</v>
      </c>
    </row>
    <row r="36" spans="1:8" x14ac:dyDescent="0.3">
      <c r="A36" s="8">
        <f t="shared" si="6"/>
        <v>29</v>
      </c>
      <c r="B36" s="18">
        <v>48252.74</v>
      </c>
      <c r="C36" s="18">
        <f t="shared" si="0"/>
        <v>50202.150695999997</v>
      </c>
      <c r="D36" s="18">
        <f t="shared" si="1"/>
        <v>4183.5125579999994</v>
      </c>
      <c r="E36" s="19">
        <f t="shared" si="2"/>
        <v>25.405946708502022</v>
      </c>
      <c r="F36" s="19">
        <f t="shared" si="3"/>
        <v>12.702973354251011</v>
      </c>
      <c r="G36" s="19">
        <f t="shared" si="4"/>
        <v>5.0811893417004041</v>
      </c>
      <c r="H36" s="20">
        <f t="shared" si="5"/>
        <v>24.135649373076923</v>
      </c>
    </row>
    <row r="37" spans="1:8" x14ac:dyDescent="0.3">
      <c r="A37" s="8">
        <f t="shared" si="6"/>
        <v>30</v>
      </c>
      <c r="B37" s="18">
        <v>48312.05</v>
      </c>
      <c r="C37" s="18">
        <f t="shared" si="0"/>
        <v>50263.856820000001</v>
      </c>
      <c r="D37" s="18">
        <f t="shared" si="1"/>
        <v>4188.6547350000001</v>
      </c>
      <c r="E37" s="19">
        <f t="shared" si="2"/>
        <v>25.437174504048585</v>
      </c>
      <c r="F37" s="19">
        <f t="shared" si="3"/>
        <v>12.718587252024292</v>
      </c>
      <c r="G37" s="19">
        <f t="shared" si="4"/>
        <v>5.0874349008097166</v>
      </c>
      <c r="H37" s="20">
        <f t="shared" si="5"/>
        <v>24.165315778846153</v>
      </c>
    </row>
    <row r="38" spans="1:8" x14ac:dyDescent="0.3">
      <c r="A38" s="8">
        <f t="shared" si="6"/>
        <v>31</v>
      </c>
      <c r="B38" s="18">
        <v>48366.94</v>
      </c>
      <c r="C38" s="18">
        <f t="shared" si="0"/>
        <v>50320.964376000004</v>
      </c>
      <c r="D38" s="18">
        <f t="shared" si="1"/>
        <v>4193.4136980000003</v>
      </c>
      <c r="E38" s="19">
        <f t="shared" si="2"/>
        <v>25.466075089068827</v>
      </c>
      <c r="F38" s="19">
        <f t="shared" si="3"/>
        <v>12.733037544534413</v>
      </c>
      <c r="G38" s="19">
        <f t="shared" si="4"/>
        <v>5.0932150178137654</v>
      </c>
      <c r="H38" s="20">
        <f t="shared" si="5"/>
        <v>24.192771334615387</v>
      </c>
    </row>
    <row r="39" spans="1:8" x14ac:dyDescent="0.3">
      <c r="A39" s="8">
        <f t="shared" si="6"/>
        <v>32</v>
      </c>
      <c r="B39" s="18">
        <v>48417.78</v>
      </c>
      <c r="C39" s="18">
        <f t="shared" si="0"/>
        <v>50373.858311999997</v>
      </c>
      <c r="D39" s="18">
        <f t="shared" si="1"/>
        <v>4197.8215259999997</v>
      </c>
      <c r="E39" s="19">
        <f t="shared" si="2"/>
        <v>25.492843275303642</v>
      </c>
      <c r="F39" s="19">
        <f t="shared" si="3"/>
        <v>12.746421637651821</v>
      </c>
      <c r="G39" s="19">
        <f t="shared" si="4"/>
        <v>5.0985686550607285</v>
      </c>
      <c r="H39" s="20">
        <f t="shared" si="5"/>
        <v>24.218201111538459</v>
      </c>
    </row>
    <row r="40" spans="1:8" x14ac:dyDescent="0.3">
      <c r="A40" s="8">
        <f t="shared" si="6"/>
        <v>33</v>
      </c>
      <c r="B40" s="18">
        <v>48464.84</v>
      </c>
      <c r="C40" s="18">
        <f t="shared" si="0"/>
        <v>50422.819535999995</v>
      </c>
      <c r="D40" s="18">
        <f t="shared" si="1"/>
        <v>4201.9016279999996</v>
      </c>
      <c r="E40" s="19">
        <f t="shared" si="2"/>
        <v>25.517621222672062</v>
      </c>
      <c r="F40" s="19">
        <f t="shared" si="3"/>
        <v>12.758810611336031</v>
      </c>
      <c r="G40" s="19">
        <f t="shared" si="4"/>
        <v>5.1035242445344124</v>
      </c>
      <c r="H40" s="20">
        <f t="shared" si="5"/>
        <v>24.241740161538459</v>
      </c>
    </row>
    <row r="41" spans="1:8" x14ac:dyDescent="0.3">
      <c r="A41" s="8">
        <f t="shared" si="6"/>
        <v>34</v>
      </c>
      <c r="B41" s="18">
        <v>48508.44</v>
      </c>
      <c r="C41" s="18">
        <f t="shared" si="0"/>
        <v>50468.180976000003</v>
      </c>
      <c r="D41" s="18">
        <f t="shared" si="1"/>
        <v>4205.681748</v>
      </c>
      <c r="E41" s="19">
        <f t="shared" si="2"/>
        <v>25.540577417004052</v>
      </c>
      <c r="F41" s="19">
        <f t="shared" si="3"/>
        <v>12.770288708502026</v>
      </c>
      <c r="G41" s="19">
        <f t="shared" si="4"/>
        <v>5.1081154834008107</v>
      </c>
      <c r="H41" s="20">
        <f t="shared" si="5"/>
        <v>24.263548546153849</v>
      </c>
    </row>
    <row r="42" spans="1:8" x14ac:dyDescent="0.3">
      <c r="A42" s="21">
        <f t="shared" si="6"/>
        <v>35</v>
      </c>
      <c r="B42" s="22">
        <v>48548.79</v>
      </c>
      <c r="C42" s="22">
        <f t="shared" si="0"/>
        <v>50510.161116000003</v>
      </c>
      <c r="D42" s="22">
        <f t="shared" si="1"/>
        <v>4209.1800929999999</v>
      </c>
      <c r="E42" s="23">
        <f t="shared" si="2"/>
        <v>25.561822427125506</v>
      </c>
      <c r="F42" s="23">
        <f t="shared" si="3"/>
        <v>12.780911213562753</v>
      </c>
      <c r="G42" s="23">
        <f t="shared" si="4"/>
        <v>5.1123644854251014</v>
      </c>
      <c r="H42" s="24">
        <f t="shared" si="5"/>
        <v>24.283731305769233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24</v>
      </c>
      <c r="B1" s="1" t="s">
        <v>70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31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30897.759999999998</v>
      </c>
      <c r="C7" s="18">
        <f t="shared" ref="C7:C42" si="0">B7*$D$3</f>
        <v>32146.029503999998</v>
      </c>
      <c r="D7" s="18">
        <f t="shared" ref="D7:D42" si="1">B7/12*$D$3</f>
        <v>2678.8357919999999</v>
      </c>
      <c r="E7" s="19">
        <f t="shared" ref="E7:E42" si="2">C7/1976</f>
        <v>16.268233554655868</v>
      </c>
      <c r="F7" s="19">
        <f>E7/2</f>
        <v>8.1341167773279341</v>
      </c>
      <c r="G7" s="19">
        <f>E7/5</f>
        <v>3.2536467109311737</v>
      </c>
      <c r="H7" s="20">
        <f>C7/2080</f>
        <v>15.454821876923075</v>
      </c>
    </row>
    <row r="8" spans="1:8" x14ac:dyDescent="0.3">
      <c r="A8" s="8">
        <f>A7+1</f>
        <v>1</v>
      </c>
      <c r="B8" s="18">
        <v>31597.08</v>
      </c>
      <c r="C8" s="18">
        <f t="shared" si="0"/>
        <v>32873.602032000003</v>
      </c>
      <c r="D8" s="18">
        <f t="shared" si="1"/>
        <v>2739.4668360000001</v>
      </c>
      <c r="E8" s="19">
        <f t="shared" si="2"/>
        <v>16.636438275303647</v>
      </c>
      <c r="F8" s="19">
        <f t="shared" ref="F8:F42" si="3">E8/2</f>
        <v>8.3182191376518233</v>
      </c>
      <c r="G8" s="19">
        <f t="shared" ref="G8:G42" si="4">E8/5</f>
        <v>3.3272876550607293</v>
      </c>
      <c r="H8" s="20">
        <f t="shared" ref="H8:H42" si="5">C8/2080</f>
        <v>15.804616361538462</v>
      </c>
    </row>
    <row r="9" spans="1:8" x14ac:dyDescent="0.3">
      <c r="A9" s="8">
        <f t="shared" ref="A9:A42" si="6">A8+1</f>
        <v>2</v>
      </c>
      <c r="B9" s="18">
        <v>32554.9</v>
      </c>
      <c r="C9" s="18">
        <f t="shared" si="0"/>
        <v>33870.117960000003</v>
      </c>
      <c r="D9" s="18">
        <f t="shared" si="1"/>
        <v>2822.50983</v>
      </c>
      <c r="E9" s="19">
        <f t="shared" si="2"/>
        <v>17.140747955465589</v>
      </c>
      <c r="F9" s="19">
        <f t="shared" si="3"/>
        <v>8.5703739777327943</v>
      </c>
      <c r="G9" s="19">
        <f t="shared" si="4"/>
        <v>3.4281495910931179</v>
      </c>
      <c r="H9" s="20">
        <f t="shared" si="5"/>
        <v>16.283710557692309</v>
      </c>
    </row>
    <row r="10" spans="1:8" x14ac:dyDescent="0.3">
      <c r="A10" s="8">
        <f t="shared" si="6"/>
        <v>3</v>
      </c>
      <c r="B10" s="18">
        <v>33633.79</v>
      </c>
      <c r="C10" s="18">
        <f t="shared" si="0"/>
        <v>34992.595116000004</v>
      </c>
      <c r="D10" s="18">
        <f t="shared" si="1"/>
        <v>2916.0495930000002</v>
      </c>
      <c r="E10" s="19">
        <f t="shared" si="2"/>
        <v>17.708803196356278</v>
      </c>
      <c r="F10" s="19">
        <f t="shared" si="3"/>
        <v>8.8544015981781392</v>
      </c>
      <c r="G10" s="19">
        <f t="shared" si="4"/>
        <v>3.5417606392712555</v>
      </c>
      <c r="H10" s="20">
        <f t="shared" si="5"/>
        <v>16.823363036538463</v>
      </c>
    </row>
    <row r="11" spans="1:8" x14ac:dyDescent="0.3">
      <c r="A11" s="8">
        <f t="shared" si="6"/>
        <v>4</v>
      </c>
      <c r="B11" s="18">
        <v>34587.269999999997</v>
      </c>
      <c r="C11" s="18">
        <f t="shared" si="0"/>
        <v>35984.595707999993</v>
      </c>
      <c r="D11" s="18">
        <f t="shared" si="1"/>
        <v>2998.7163089999995</v>
      </c>
      <c r="E11" s="19">
        <f t="shared" si="2"/>
        <v>18.210827787449389</v>
      </c>
      <c r="F11" s="19">
        <f t="shared" si="3"/>
        <v>9.1054138937246947</v>
      </c>
      <c r="G11" s="19">
        <f t="shared" si="4"/>
        <v>3.6421655574898777</v>
      </c>
      <c r="H11" s="20">
        <f t="shared" si="5"/>
        <v>17.300286398076921</v>
      </c>
    </row>
    <row r="12" spans="1:8" x14ac:dyDescent="0.3">
      <c r="A12" s="8">
        <f t="shared" si="6"/>
        <v>5</v>
      </c>
      <c r="B12" s="18">
        <v>35057.910000000003</v>
      </c>
      <c r="C12" s="18">
        <f t="shared" si="0"/>
        <v>36474.249564000005</v>
      </c>
      <c r="D12" s="18">
        <f t="shared" si="1"/>
        <v>3039.5207970000001</v>
      </c>
      <c r="E12" s="19">
        <f t="shared" si="2"/>
        <v>18.458628321862349</v>
      </c>
      <c r="F12" s="19">
        <f t="shared" si="3"/>
        <v>9.2293141609311746</v>
      </c>
      <c r="G12" s="19">
        <f t="shared" si="4"/>
        <v>3.6917256643724699</v>
      </c>
      <c r="H12" s="20">
        <f t="shared" si="5"/>
        <v>17.535696905769232</v>
      </c>
    </row>
    <row r="13" spans="1:8" x14ac:dyDescent="0.3">
      <c r="A13" s="8">
        <f t="shared" si="6"/>
        <v>6</v>
      </c>
      <c r="B13" s="18">
        <v>36081.919999999998</v>
      </c>
      <c r="C13" s="18">
        <f t="shared" si="0"/>
        <v>37539.629567999997</v>
      </c>
      <c r="D13" s="18">
        <f t="shared" si="1"/>
        <v>3128.3024639999999</v>
      </c>
      <c r="E13" s="19">
        <f t="shared" si="2"/>
        <v>18.997788242914979</v>
      </c>
      <c r="F13" s="19">
        <f t="shared" si="3"/>
        <v>9.4988941214574893</v>
      </c>
      <c r="G13" s="19">
        <f t="shared" si="4"/>
        <v>3.7995576485829958</v>
      </c>
      <c r="H13" s="20">
        <f t="shared" si="5"/>
        <v>18.047898830769228</v>
      </c>
    </row>
    <row r="14" spans="1:8" x14ac:dyDescent="0.3">
      <c r="A14" s="8">
        <f t="shared" si="6"/>
        <v>7</v>
      </c>
      <c r="B14" s="18">
        <v>37414.49</v>
      </c>
      <c r="C14" s="18">
        <f t="shared" si="0"/>
        <v>38926.035395999999</v>
      </c>
      <c r="D14" s="18">
        <f t="shared" si="1"/>
        <v>3243.8362829999996</v>
      </c>
      <c r="E14" s="19">
        <f t="shared" si="2"/>
        <v>19.699410625506072</v>
      </c>
      <c r="F14" s="19">
        <f t="shared" si="3"/>
        <v>9.8497053127530361</v>
      </c>
      <c r="G14" s="19">
        <f t="shared" si="4"/>
        <v>3.9398821251012146</v>
      </c>
      <c r="H14" s="20">
        <f t="shared" si="5"/>
        <v>18.71444009423077</v>
      </c>
    </row>
    <row r="15" spans="1:8" x14ac:dyDescent="0.3">
      <c r="A15" s="8">
        <f t="shared" si="6"/>
        <v>8</v>
      </c>
      <c r="B15" s="18">
        <v>37815.019999999997</v>
      </c>
      <c r="C15" s="18">
        <f t="shared" si="0"/>
        <v>39342.746807999996</v>
      </c>
      <c r="D15" s="18">
        <f t="shared" si="1"/>
        <v>3278.562234</v>
      </c>
      <c r="E15" s="19">
        <f t="shared" si="2"/>
        <v>19.910296967611334</v>
      </c>
      <c r="F15" s="19">
        <f t="shared" si="3"/>
        <v>9.955148483805667</v>
      </c>
      <c r="G15" s="19">
        <f t="shared" si="4"/>
        <v>3.9820593935222668</v>
      </c>
      <c r="H15" s="20">
        <f t="shared" si="5"/>
        <v>18.914782119230768</v>
      </c>
    </row>
    <row r="16" spans="1:8" x14ac:dyDescent="0.3">
      <c r="A16" s="8">
        <f t="shared" si="6"/>
        <v>9</v>
      </c>
      <c r="B16" s="18">
        <v>38656.28</v>
      </c>
      <c r="C16" s="18">
        <f t="shared" si="0"/>
        <v>40217.993711999996</v>
      </c>
      <c r="D16" s="18">
        <f t="shared" si="1"/>
        <v>3351.499476</v>
      </c>
      <c r="E16" s="19">
        <f t="shared" si="2"/>
        <v>20.353235684210524</v>
      </c>
      <c r="F16" s="19">
        <f t="shared" si="3"/>
        <v>10.176617842105262</v>
      </c>
      <c r="G16" s="19">
        <f t="shared" si="4"/>
        <v>4.0706471368421049</v>
      </c>
      <c r="H16" s="20">
        <f t="shared" si="5"/>
        <v>19.335573899999996</v>
      </c>
    </row>
    <row r="17" spans="1:8" x14ac:dyDescent="0.3">
      <c r="A17" s="8">
        <f t="shared" si="6"/>
        <v>10</v>
      </c>
      <c r="B17" s="18">
        <v>39260.639999999999</v>
      </c>
      <c r="C17" s="18">
        <f t="shared" si="0"/>
        <v>40846.769855999999</v>
      </c>
      <c r="D17" s="18">
        <f t="shared" si="1"/>
        <v>3403.8974879999996</v>
      </c>
      <c r="E17" s="19">
        <f t="shared" si="2"/>
        <v>20.671442234817814</v>
      </c>
      <c r="F17" s="19">
        <f t="shared" si="3"/>
        <v>10.335721117408907</v>
      </c>
      <c r="G17" s="19">
        <f t="shared" si="4"/>
        <v>4.1342884469635628</v>
      </c>
      <c r="H17" s="20">
        <f t="shared" si="5"/>
        <v>19.637870123076922</v>
      </c>
    </row>
    <row r="18" spans="1:8" x14ac:dyDescent="0.3">
      <c r="A18" s="8">
        <f t="shared" si="6"/>
        <v>11</v>
      </c>
      <c r="B18" s="18">
        <v>39811.480000000003</v>
      </c>
      <c r="C18" s="18">
        <f t="shared" si="0"/>
        <v>41419.863792000004</v>
      </c>
      <c r="D18" s="18">
        <f t="shared" si="1"/>
        <v>3451.6553160000003</v>
      </c>
      <c r="E18" s="19">
        <f t="shared" si="2"/>
        <v>20.961469530364376</v>
      </c>
      <c r="F18" s="19">
        <f t="shared" si="3"/>
        <v>10.480734765182188</v>
      </c>
      <c r="G18" s="19">
        <f t="shared" si="4"/>
        <v>4.1922939060728748</v>
      </c>
      <c r="H18" s="20">
        <f t="shared" si="5"/>
        <v>19.913396053846157</v>
      </c>
    </row>
    <row r="19" spans="1:8" x14ac:dyDescent="0.3">
      <c r="A19" s="8">
        <f t="shared" si="6"/>
        <v>12</v>
      </c>
      <c r="B19" s="18">
        <v>40711.129999999997</v>
      </c>
      <c r="C19" s="18">
        <f t="shared" si="0"/>
        <v>42355.859651999999</v>
      </c>
      <c r="D19" s="18">
        <f t="shared" si="1"/>
        <v>3529.6549709999995</v>
      </c>
      <c r="E19" s="19">
        <f t="shared" si="2"/>
        <v>21.435151645748988</v>
      </c>
      <c r="F19" s="19">
        <f t="shared" si="3"/>
        <v>10.717575822874494</v>
      </c>
      <c r="G19" s="19">
        <f t="shared" si="4"/>
        <v>4.2870303291497978</v>
      </c>
      <c r="H19" s="20">
        <f t="shared" si="5"/>
        <v>20.363394063461538</v>
      </c>
    </row>
    <row r="20" spans="1:8" x14ac:dyDescent="0.3">
      <c r="A20" s="8">
        <f t="shared" si="6"/>
        <v>13</v>
      </c>
      <c r="B20" s="18">
        <v>41013.19</v>
      </c>
      <c r="C20" s="18">
        <f t="shared" si="0"/>
        <v>42670.122876000001</v>
      </c>
      <c r="D20" s="18">
        <f t="shared" si="1"/>
        <v>3555.8435730000001</v>
      </c>
      <c r="E20" s="19">
        <f t="shared" si="2"/>
        <v>21.594191738866396</v>
      </c>
      <c r="F20" s="19">
        <f t="shared" si="3"/>
        <v>10.797095869433198</v>
      </c>
      <c r="G20" s="19">
        <f t="shared" si="4"/>
        <v>4.318838347773279</v>
      </c>
      <c r="H20" s="20">
        <f t="shared" si="5"/>
        <v>20.514482151923076</v>
      </c>
    </row>
    <row r="21" spans="1:8" x14ac:dyDescent="0.3">
      <c r="A21" s="8">
        <f t="shared" si="6"/>
        <v>14</v>
      </c>
      <c r="B21" s="18">
        <v>42084.77</v>
      </c>
      <c r="C21" s="18">
        <f t="shared" si="0"/>
        <v>43784.994707999998</v>
      </c>
      <c r="D21" s="18">
        <f t="shared" si="1"/>
        <v>3648.7495589999999</v>
      </c>
      <c r="E21" s="19">
        <f t="shared" si="2"/>
        <v>22.158398131578945</v>
      </c>
      <c r="F21" s="19">
        <f t="shared" si="3"/>
        <v>11.079199065789473</v>
      </c>
      <c r="G21" s="19">
        <f t="shared" si="4"/>
        <v>4.4316796263157894</v>
      </c>
      <c r="H21" s="20">
        <f t="shared" si="5"/>
        <v>21.050478224999999</v>
      </c>
    </row>
    <row r="22" spans="1:8" x14ac:dyDescent="0.3">
      <c r="A22" s="8">
        <f t="shared" si="6"/>
        <v>15</v>
      </c>
      <c r="B22" s="18">
        <v>42351.05</v>
      </c>
      <c r="C22" s="18">
        <f t="shared" si="0"/>
        <v>44062.032420000003</v>
      </c>
      <c r="D22" s="18">
        <f t="shared" si="1"/>
        <v>3671.8360350000003</v>
      </c>
      <c r="E22" s="19">
        <f t="shared" si="2"/>
        <v>22.298599402834011</v>
      </c>
      <c r="F22" s="19">
        <f t="shared" si="3"/>
        <v>11.149299701417005</v>
      </c>
      <c r="G22" s="19">
        <f t="shared" si="4"/>
        <v>4.4597198805668024</v>
      </c>
      <c r="H22" s="20">
        <f t="shared" si="5"/>
        <v>21.183669432692309</v>
      </c>
    </row>
    <row r="23" spans="1:8" x14ac:dyDescent="0.3">
      <c r="A23" s="8">
        <f t="shared" si="6"/>
        <v>16</v>
      </c>
      <c r="B23" s="18">
        <v>43753.53</v>
      </c>
      <c r="C23" s="18">
        <f t="shared" si="0"/>
        <v>45521.172611999995</v>
      </c>
      <c r="D23" s="18">
        <f t="shared" si="1"/>
        <v>3793.431051</v>
      </c>
      <c r="E23" s="19">
        <f t="shared" si="2"/>
        <v>23.037030674089067</v>
      </c>
      <c r="F23" s="19">
        <f t="shared" si="3"/>
        <v>11.518515337044533</v>
      </c>
      <c r="G23" s="19">
        <f t="shared" si="4"/>
        <v>4.607406134817813</v>
      </c>
      <c r="H23" s="20">
        <f t="shared" si="5"/>
        <v>21.885179140384611</v>
      </c>
    </row>
    <row r="24" spans="1:8" x14ac:dyDescent="0.3">
      <c r="A24" s="8">
        <f t="shared" si="6"/>
        <v>17</v>
      </c>
      <c r="B24" s="18">
        <v>44470.16</v>
      </c>
      <c r="C24" s="18">
        <f t="shared" si="0"/>
        <v>46266.754464000005</v>
      </c>
      <c r="D24" s="18">
        <f t="shared" si="1"/>
        <v>3855.562872</v>
      </c>
      <c r="E24" s="19">
        <f t="shared" si="2"/>
        <v>23.414349425101218</v>
      </c>
      <c r="F24" s="19">
        <f t="shared" si="3"/>
        <v>11.707174712550609</v>
      </c>
      <c r="G24" s="19">
        <f t="shared" si="4"/>
        <v>4.6828698850202439</v>
      </c>
      <c r="H24" s="20">
        <f t="shared" si="5"/>
        <v>22.243631953846155</v>
      </c>
    </row>
    <row r="25" spans="1:8" x14ac:dyDescent="0.3">
      <c r="A25" s="8">
        <f t="shared" si="6"/>
        <v>18</v>
      </c>
      <c r="B25" s="18">
        <v>45370.42</v>
      </c>
      <c r="C25" s="18">
        <f t="shared" si="0"/>
        <v>47203.384967999998</v>
      </c>
      <c r="D25" s="18">
        <f t="shared" si="1"/>
        <v>3933.6154139999999</v>
      </c>
      <c r="E25" s="19">
        <f t="shared" si="2"/>
        <v>23.88835271659919</v>
      </c>
      <c r="F25" s="19">
        <f t="shared" si="3"/>
        <v>11.944176358299595</v>
      </c>
      <c r="G25" s="19">
        <f t="shared" si="4"/>
        <v>4.7776705433198376</v>
      </c>
      <c r="H25" s="20">
        <f t="shared" si="5"/>
        <v>22.693935080769229</v>
      </c>
    </row>
    <row r="26" spans="1:8" x14ac:dyDescent="0.3">
      <c r="A26" s="8">
        <f t="shared" si="6"/>
        <v>19</v>
      </c>
      <c r="B26" s="18">
        <v>46167.44</v>
      </c>
      <c r="C26" s="18">
        <f t="shared" si="0"/>
        <v>48032.604576000005</v>
      </c>
      <c r="D26" s="18">
        <f t="shared" si="1"/>
        <v>4002.717048</v>
      </c>
      <c r="E26" s="19">
        <f t="shared" si="2"/>
        <v>24.307998267206479</v>
      </c>
      <c r="F26" s="19">
        <f t="shared" si="3"/>
        <v>12.153999133603239</v>
      </c>
      <c r="G26" s="19">
        <f t="shared" si="4"/>
        <v>4.8615996534412957</v>
      </c>
      <c r="H26" s="20">
        <f t="shared" si="5"/>
        <v>23.092598353846157</v>
      </c>
    </row>
    <row r="27" spans="1:8" x14ac:dyDescent="0.3">
      <c r="A27" s="8">
        <f t="shared" si="6"/>
        <v>20</v>
      </c>
      <c r="B27" s="18">
        <v>46262.71</v>
      </c>
      <c r="C27" s="18">
        <f t="shared" si="0"/>
        <v>48131.723484000002</v>
      </c>
      <c r="D27" s="18">
        <f t="shared" si="1"/>
        <v>4010.9769569999999</v>
      </c>
      <c r="E27" s="19">
        <f t="shared" si="2"/>
        <v>24.358159657894738</v>
      </c>
      <c r="F27" s="19">
        <f t="shared" si="3"/>
        <v>12.179079828947369</v>
      </c>
      <c r="G27" s="19">
        <f t="shared" si="4"/>
        <v>4.871631931578948</v>
      </c>
      <c r="H27" s="20">
        <f t="shared" si="5"/>
        <v>23.140251675000002</v>
      </c>
    </row>
    <row r="28" spans="1:8" x14ac:dyDescent="0.3">
      <c r="A28" s="8">
        <f t="shared" si="6"/>
        <v>21</v>
      </c>
      <c r="B28" s="18">
        <v>47107.8</v>
      </c>
      <c r="C28" s="18">
        <f t="shared" si="0"/>
        <v>49010.955120000006</v>
      </c>
      <c r="D28" s="18">
        <f t="shared" si="1"/>
        <v>4084.2462599999999</v>
      </c>
      <c r="E28" s="19">
        <f t="shared" si="2"/>
        <v>24.803114939271257</v>
      </c>
      <c r="F28" s="19">
        <f t="shared" si="3"/>
        <v>12.401557469635629</v>
      </c>
      <c r="G28" s="19">
        <f t="shared" si="4"/>
        <v>4.9606229878542516</v>
      </c>
      <c r="H28" s="20">
        <f t="shared" si="5"/>
        <v>23.562959192307694</v>
      </c>
    </row>
    <row r="29" spans="1:8" x14ac:dyDescent="0.3">
      <c r="A29" s="8">
        <f t="shared" si="6"/>
        <v>22</v>
      </c>
      <c r="B29" s="18">
        <v>47180.56</v>
      </c>
      <c r="C29" s="18">
        <f t="shared" si="0"/>
        <v>49086.654623999995</v>
      </c>
      <c r="D29" s="18">
        <f t="shared" si="1"/>
        <v>4090.5545519999996</v>
      </c>
      <c r="E29" s="19">
        <f t="shared" si="2"/>
        <v>24.841424404858298</v>
      </c>
      <c r="F29" s="19">
        <f t="shared" si="3"/>
        <v>12.420712202429149</v>
      </c>
      <c r="G29" s="19">
        <f t="shared" si="4"/>
        <v>4.9682848809716598</v>
      </c>
      <c r="H29" s="20">
        <f t="shared" si="5"/>
        <v>23.599353184615381</v>
      </c>
    </row>
    <row r="30" spans="1:8" x14ac:dyDescent="0.3">
      <c r="A30" s="8">
        <f t="shared" si="6"/>
        <v>23</v>
      </c>
      <c r="B30" s="18">
        <v>48804.2</v>
      </c>
      <c r="C30" s="18">
        <f t="shared" si="0"/>
        <v>50775.889679999993</v>
      </c>
      <c r="D30" s="18">
        <f t="shared" si="1"/>
        <v>4231.3241399999997</v>
      </c>
      <c r="E30" s="19">
        <f t="shared" si="2"/>
        <v>25.696300445344125</v>
      </c>
      <c r="F30" s="19">
        <f t="shared" si="3"/>
        <v>12.848150222672063</v>
      </c>
      <c r="G30" s="19">
        <f t="shared" si="4"/>
        <v>5.1392600890688254</v>
      </c>
      <c r="H30" s="20">
        <f t="shared" si="5"/>
        <v>24.411485423076918</v>
      </c>
    </row>
    <row r="31" spans="1:8" x14ac:dyDescent="0.3">
      <c r="A31" s="8">
        <f t="shared" si="6"/>
        <v>24</v>
      </c>
      <c r="B31" s="18">
        <v>50416.34</v>
      </c>
      <c r="C31" s="18">
        <f t="shared" si="0"/>
        <v>52453.160135999999</v>
      </c>
      <c r="D31" s="18">
        <f t="shared" si="1"/>
        <v>4371.0966779999999</v>
      </c>
      <c r="E31" s="19">
        <f t="shared" si="2"/>
        <v>26.545121526315789</v>
      </c>
      <c r="F31" s="19">
        <f t="shared" si="3"/>
        <v>13.272560763157895</v>
      </c>
      <c r="G31" s="19">
        <f t="shared" si="4"/>
        <v>5.3090243052631578</v>
      </c>
      <c r="H31" s="20">
        <f t="shared" si="5"/>
        <v>25.217865449999998</v>
      </c>
    </row>
    <row r="32" spans="1:8" x14ac:dyDescent="0.3">
      <c r="A32" s="8">
        <f t="shared" si="6"/>
        <v>25</v>
      </c>
      <c r="B32" s="18">
        <v>50519.29</v>
      </c>
      <c r="C32" s="18">
        <f t="shared" si="0"/>
        <v>52560.269315999998</v>
      </c>
      <c r="D32" s="18">
        <f t="shared" si="1"/>
        <v>4380.0224429999998</v>
      </c>
      <c r="E32" s="19">
        <f t="shared" si="2"/>
        <v>26.599326576923076</v>
      </c>
      <c r="F32" s="19">
        <f t="shared" si="3"/>
        <v>13.299663288461538</v>
      </c>
      <c r="G32" s="19">
        <f t="shared" si="4"/>
        <v>5.3198653153846154</v>
      </c>
      <c r="H32" s="20">
        <f t="shared" si="5"/>
        <v>25.269360248076921</v>
      </c>
    </row>
    <row r="33" spans="1:8" x14ac:dyDescent="0.3">
      <c r="A33" s="8">
        <f t="shared" si="6"/>
        <v>26</v>
      </c>
      <c r="B33" s="18">
        <v>50604.07</v>
      </c>
      <c r="C33" s="18">
        <f t="shared" si="0"/>
        <v>52648.474428000001</v>
      </c>
      <c r="D33" s="18">
        <f t="shared" si="1"/>
        <v>4387.3728689999998</v>
      </c>
      <c r="E33" s="19">
        <f t="shared" si="2"/>
        <v>26.643964791497975</v>
      </c>
      <c r="F33" s="19">
        <f t="shared" si="3"/>
        <v>13.321982395748988</v>
      </c>
      <c r="G33" s="19">
        <f t="shared" si="4"/>
        <v>5.3287929582995952</v>
      </c>
      <c r="H33" s="20">
        <f t="shared" si="5"/>
        <v>25.311766551923078</v>
      </c>
    </row>
    <row r="34" spans="1:8" x14ac:dyDescent="0.3">
      <c r="A34" s="8">
        <f t="shared" si="6"/>
        <v>27</v>
      </c>
      <c r="B34" s="18">
        <v>50694.17</v>
      </c>
      <c r="C34" s="18">
        <f t="shared" si="0"/>
        <v>52742.214467999998</v>
      </c>
      <c r="D34" s="18">
        <f t="shared" si="1"/>
        <v>4395.1845389999999</v>
      </c>
      <c r="E34" s="19">
        <f t="shared" si="2"/>
        <v>26.691404082995952</v>
      </c>
      <c r="F34" s="19">
        <f t="shared" si="3"/>
        <v>13.345702041497976</v>
      </c>
      <c r="G34" s="19">
        <f t="shared" si="4"/>
        <v>5.3382808165991902</v>
      </c>
      <c r="H34" s="20">
        <f t="shared" si="5"/>
        <v>25.356833878846153</v>
      </c>
    </row>
    <row r="35" spans="1:8" x14ac:dyDescent="0.3">
      <c r="A35" s="8">
        <f t="shared" si="6"/>
        <v>28</v>
      </c>
      <c r="B35" s="18">
        <v>50766.95</v>
      </c>
      <c r="C35" s="18">
        <f t="shared" si="0"/>
        <v>52817.934779999996</v>
      </c>
      <c r="D35" s="18">
        <f t="shared" si="1"/>
        <v>4401.494565</v>
      </c>
      <c r="E35" s="19">
        <f t="shared" si="2"/>
        <v>26.729724078947367</v>
      </c>
      <c r="F35" s="19">
        <f t="shared" si="3"/>
        <v>13.364862039473683</v>
      </c>
      <c r="G35" s="19">
        <f t="shared" si="4"/>
        <v>5.3459448157894736</v>
      </c>
      <c r="H35" s="20">
        <f t="shared" si="5"/>
        <v>25.393237874999997</v>
      </c>
    </row>
    <row r="36" spans="1:8" x14ac:dyDescent="0.3">
      <c r="A36" s="8">
        <f t="shared" si="6"/>
        <v>29</v>
      </c>
      <c r="B36" s="18">
        <v>50834.35</v>
      </c>
      <c r="C36" s="18">
        <f t="shared" si="0"/>
        <v>52888.057739999997</v>
      </c>
      <c r="D36" s="18">
        <f t="shared" si="1"/>
        <v>4407.3381449999997</v>
      </c>
      <c r="E36" s="19">
        <f t="shared" si="2"/>
        <v>26.765211406882589</v>
      </c>
      <c r="F36" s="19">
        <f t="shared" si="3"/>
        <v>13.382605703441294</v>
      </c>
      <c r="G36" s="19">
        <f t="shared" si="4"/>
        <v>5.3530422813765179</v>
      </c>
      <c r="H36" s="20">
        <f t="shared" si="5"/>
        <v>25.42695083653846</v>
      </c>
    </row>
    <row r="37" spans="1:8" x14ac:dyDescent="0.3">
      <c r="A37" s="8">
        <f t="shared" si="6"/>
        <v>30</v>
      </c>
      <c r="B37" s="18">
        <v>50896.83</v>
      </c>
      <c r="C37" s="18">
        <f t="shared" si="0"/>
        <v>52953.061932000004</v>
      </c>
      <c r="D37" s="18">
        <f t="shared" si="1"/>
        <v>4412.755161</v>
      </c>
      <c r="E37" s="19">
        <f t="shared" si="2"/>
        <v>26.79810826518219</v>
      </c>
      <c r="F37" s="19">
        <f t="shared" si="3"/>
        <v>13.399054132591095</v>
      </c>
      <c r="G37" s="19">
        <f t="shared" si="4"/>
        <v>5.359621653036438</v>
      </c>
      <c r="H37" s="20">
        <f t="shared" si="5"/>
        <v>25.45820285192308</v>
      </c>
    </row>
    <row r="38" spans="1:8" x14ac:dyDescent="0.3">
      <c r="A38" s="8">
        <f t="shared" si="6"/>
        <v>31</v>
      </c>
      <c r="B38" s="18">
        <v>50954.65</v>
      </c>
      <c r="C38" s="18">
        <f t="shared" si="0"/>
        <v>53013.217860000004</v>
      </c>
      <c r="D38" s="18">
        <f t="shared" si="1"/>
        <v>4417.7681550000007</v>
      </c>
      <c r="E38" s="19">
        <f t="shared" si="2"/>
        <v>26.828551548582997</v>
      </c>
      <c r="F38" s="19">
        <f t="shared" si="3"/>
        <v>13.414275774291498</v>
      </c>
      <c r="G38" s="19">
        <f t="shared" si="4"/>
        <v>5.365710309716599</v>
      </c>
      <c r="H38" s="20">
        <f t="shared" si="5"/>
        <v>25.487123971153849</v>
      </c>
    </row>
    <row r="39" spans="1:8" x14ac:dyDescent="0.3">
      <c r="A39" s="8">
        <f t="shared" si="6"/>
        <v>32</v>
      </c>
      <c r="B39" s="18">
        <v>51008.21</v>
      </c>
      <c r="C39" s="18">
        <f t="shared" si="0"/>
        <v>53068.941683999998</v>
      </c>
      <c r="D39" s="18">
        <f t="shared" si="1"/>
        <v>4422.4118070000004</v>
      </c>
      <c r="E39" s="19">
        <f t="shared" si="2"/>
        <v>26.85675186437247</v>
      </c>
      <c r="F39" s="19">
        <f t="shared" si="3"/>
        <v>13.428375932186235</v>
      </c>
      <c r="G39" s="19">
        <f t="shared" si="4"/>
        <v>5.3713503728744936</v>
      </c>
      <c r="H39" s="20">
        <f t="shared" si="5"/>
        <v>25.513914271153844</v>
      </c>
    </row>
    <row r="40" spans="1:8" x14ac:dyDescent="0.3">
      <c r="A40" s="8">
        <f t="shared" si="6"/>
        <v>33</v>
      </c>
      <c r="B40" s="18">
        <v>51057.79</v>
      </c>
      <c r="C40" s="18">
        <f t="shared" si="0"/>
        <v>53120.524716</v>
      </c>
      <c r="D40" s="18">
        <f t="shared" si="1"/>
        <v>4426.7103929999994</v>
      </c>
      <c r="E40" s="19">
        <f t="shared" si="2"/>
        <v>26.882856637651823</v>
      </c>
      <c r="F40" s="19">
        <f t="shared" si="3"/>
        <v>13.441428318825912</v>
      </c>
      <c r="G40" s="19">
        <f t="shared" si="4"/>
        <v>5.3765713275303648</v>
      </c>
      <c r="H40" s="20">
        <f t="shared" si="5"/>
        <v>25.53871380576923</v>
      </c>
    </row>
    <row r="41" spans="1:8" x14ac:dyDescent="0.3">
      <c r="A41" s="8">
        <f t="shared" si="6"/>
        <v>34</v>
      </c>
      <c r="B41" s="18">
        <v>51103.73</v>
      </c>
      <c r="C41" s="18">
        <f t="shared" si="0"/>
        <v>53168.320692000001</v>
      </c>
      <c r="D41" s="18">
        <f t="shared" si="1"/>
        <v>4430.6933909999998</v>
      </c>
      <c r="E41" s="19">
        <f t="shared" si="2"/>
        <v>26.907044884615384</v>
      </c>
      <c r="F41" s="19">
        <f t="shared" si="3"/>
        <v>13.453522442307692</v>
      </c>
      <c r="G41" s="19">
        <f t="shared" si="4"/>
        <v>5.3814089769230771</v>
      </c>
      <c r="H41" s="20">
        <f t="shared" si="5"/>
        <v>25.561692640384617</v>
      </c>
    </row>
    <row r="42" spans="1:8" x14ac:dyDescent="0.3">
      <c r="A42" s="21">
        <f t="shared" si="6"/>
        <v>35</v>
      </c>
      <c r="B42" s="22">
        <v>51146.23</v>
      </c>
      <c r="C42" s="22">
        <f t="shared" si="0"/>
        <v>53212.537692000005</v>
      </c>
      <c r="D42" s="22">
        <f t="shared" si="1"/>
        <v>4434.3781410000001</v>
      </c>
      <c r="E42" s="23">
        <f t="shared" si="2"/>
        <v>26.929421908906885</v>
      </c>
      <c r="F42" s="23">
        <f t="shared" si="3"/>
        <v>13.464710954453443</v>
      </c>
      <c r="G42" s="23">
        <f t="shared" si="4"/>
        <v>5.3858843817813771</v>
      </c>
      <c r="H42" s="24">
        <f t="shared" si="5"/>
        <v>25.58295081346154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25</v>
      </c>
      <c r="B1" s="1" t="s">
        <v>72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37221.31</v>
      </c>
      <c r="C7" s="18">
        <f t="shared" ref="C7:C42" si="0">B7*$D$3</f>
        <v>38725.050923999996</v>
      </c>
      <c r="D7" s="18">
        <f t="shared" ref="D7:D42" si="1">B7/12*$D$3</f>
        <v>3227.0875769999998</v>
      </c>
      <c r="E7" s="19">
        <f t="shared" ref="E7:E42" si="2">C7/1976</f>
        <v>19.597697836032385</v>
      </c>
      <c r="F7" s="19">
        <f>E7/2</f>
        <v>9.7988489180161924</v>
      </c>
      <c r="G7" s="19">
        <f>E7/5</f>
        <v>3.9195395672064768</v>
      </c>
      <c r="H7" s="20">
        <f>C7/2080</f>
        <v>18.617812944230767</v>
      </c>
    </row>
    <row r="8" spans="1:8" x14ac:dyDescent="0.3">
      <c r="A8" s="8">
        <f>A7+1</f>
        <v>1</v>
      </c>
      <c r="B8" s="18">
        <v>38450.07</v>
      </c>
      <c r="C8" s="18">
        <f t="shared" si="0"/>
        <v>40003.452828000001</v>
      </c>
      <c r="D8" s="18">
        <f t="shared" si="1"/>
        <v>3333.6210690000003</v>
      </c>
      <c r="E8" s="19">
        <f t="shared" si="2"/>
        <v>20.24466236234818</v>
      </c>
      <c r="F8" s="19">
        <f t="shared" ref="F8:F42" si="3">E8/2</f>
        <v>10.12233118117409</v>
      </c>
      <c r="G8" s="19">
        <f t="shared" ref="G8:G42" si="4">E8/5</f>
        <v>4.0489324724696356</v>
      </c>
      <c r="H8" s="20">
        <f t="shared" ref="H8:H42" si="5">C8/2080</f>
        <v>19.232429244230769</v>
      </c>
    </row>
    <row r="9" spans="1:8" x14ac:dyDescent="0.3">
      <c r="A9" s="8">
        <f t="shared" ref="A9:A42" si="6">A8+1</f>
        <v>2</v>
      </c>
      <c r="B9" s="18">
        <v>39651.35</v>
      </c>
      <c r="C9" s="18">
        <f t="shared" si="0"/>
        <v>41253.264539999996</v>
      </c>
      <c r="D9" s="18">
        <f t="shared" si="1"/>
        <v>3437.7720450000002</v>
      </c>
      <c r="E9" s="19">
        <f t="shared" si="2"/>
        <v>20.877158168016191</v>
      </c>
      <c r="F9" s="19">
        <f t="shared" si="3"/>
        <v>10.438579084008095</v>
      </c>
      <c r="G9" s="19">
        <f t="shared" si="4"/>
        <v>4.175431633603238</v>
      </c>
      <c r="H9" s="20">
        <f t="shared" si="5"/>
        <v>19.833300259615385</v>
      </c>
    </row>
    <row r="10" spans="1:8" x14ac:dyDescent="0.3">
      <c r="A10" s="8">
        <f t="shared" si="6"/>
        <v>3</v>
      </c>
      <c r="B10" s="18">
        <v>40824.269999999997</v>
      </c>
      <c r="C10" s="18">
        <f t="shared" si="0"/>
        <v>42473.570507999997</v>
      </c>
      <c r="D10" s="18">
        <f t="shared" si="1"/>
        <v>3539.4642089999998</v>
      </c>
      <c r="E10" s="19">
        <f t="shared" si="2"/>
        <v>21.494721917004046</v>
      </c>
      <c r="F10" s="19">
        <f t="shared" si="3"/>
        <v>10.747360958502023</v>
      </c>
      <c r="G10" s="19">
        <f t="shared" si="4"/>
        <v>4.2989443834008094</v>
      </c>
      <c r="H10" s="20">
        <f t="shared" si="5"/>
        <v>20.419985821153844</v>
      </c>
    </row>
    <row r="11" spans="1:8" x14ac:dyDescent="0.3">
      <c r="A11" s="8">
        <f t="shared" si="6"/>
        <v>4</v>
      </c>
      <c r="B11" s="18">
        <v>42085.33</v>
      </c>
      <c r="C11" s="18">
        <f t="shared" si="0"/>
        <v>43785.577332000001</v>
      </c>
      <c r="D11" s="18">
        <f t="shared" si="1"/>
        <v>3648.7981110000001</v>
      </c>
      <c r="E11" s="19">
        <f t="shared" si="2"/>
        <v>22.158692981781378</v>
      </c>
      <c r="F11" s="19">
        <f t="shared" si="3"/>
        <v>11.079346490890689</v>
      </c>
      <c r="G11" s="19">
        <f t="shared" si="4"/>
        <v>4.4317385963562757</v>
      </c>
      <c r="H11" s="20">
        <f t="shared" si="5"/>
        <v>21.050758332692308</v>
      </c>
    </row>
    <row r="12" spans="1:8" x14ac:dyDescent="0.3">
      <c r="A12" s="8">
        <f t="shared" si="6"/>
        <v>5</v>
      </c>
      <c r="B12" s="18">
        <v>43619.1</v>
      </c>
      <c r="C12" s="18">
        <f t="shared" si="0"/>
        <v>45381.31164</v>
      </c>
      <c r="D12" s="18">
        <f t="shared" si="1"/>
        <v>3781.7759699999997</v>
      </c>
      <c r="E12" s="19">
        <f t="shared" si="2"/>
        <v>22.966250829959513</v>
      </c>
      <c r="F12" s="19">
        <f t="shared" si="3"/>
        <v>11.483125414979757</v>
      </c>
      <c r="G12" s="19">
        <f t="shared" si="4"/>
        <v>4.5932501659919023</v>
      </c>
      <c r="H12" s="20">
        <f t="shared" si="5"/>
        <v>21.817938288461537</v>
      </c>
    </row>
    <row r="13" spans="1:8" x14ac:dyDescent="0.3">
      <c r="A13" s="8">
        <f t="shared" si="6"/>
        <v>6</v>
      </c>
      <c r="B13" s="18">
        <v>44034.09</v>
      </c>
      <c r="C13" s="18">
        <f t="shared" si="0"/>
        <v>45813.067235999995</v>
      </c>
      <c r="D13" s="18">
        <f t="shared" si="1"/>
        <v>3817.7556029999996</v>
      </c>
      <c r="E13" s="19">
        <f t="shared" si="2"/>
        <v>23.184750625506069</v>
      </c>
      <c r="F13" s="19">
        <f t="shared" si="3"/>
        <v>11.592375312753035</v>
      </c>
      <c r="G13" s="19">
        <f t="shared" si="4"/>
        <v>4.6369501251012135</v>
      </c>
      <c r="H13" s="20">
        <f t="shared" si="5"/>
        <v>22.025513094230767</v>
      </c>
    </row>
    <row r="14" spans="1:8" x14ac:dyDescent="0.3">
      <c r="A14" s="8">
        <f t="shared" si="6"/>
        <v>7</v>
      </c>
      <c r="B14" s="18">
        <v>45387.59</v>
      </c>
      <c r="C14" s="18">
        <f t="shared" si="0"/>
        <v>47221.248635999997</v>
      </c>
      <c r="D14" s="18">
        <f t="shared" si="1"/>
        <v>3935.1040529999996</v>
      </c>
      <c r="E14" s="19">
        <f t="shared" si="2"/>
        <v>23.897393034412953</v>
      </c>
      <c r="F14" s="19">
        <f t="shared" si="3"/>
        <v>11.948696517206477</v>
      </c>
      <c r="G14" s="19">
        <f t="shared" si="4"/>
        <v>4.7794786068825905</v>
      </c>
      <c r="H14" s="20">
        <f t="shared" si="5"/>
        <v>22.702523382692306</v>
      </c>
    </row>
    <row r="15" spans="1:8" x14ac:dyDescent="0.3">
      <c r="A15" s="8">
        <f t="shared" si="6"/>
        <v>8</v>
      </c>
      <c r="B15" s="18">
        <v>45871.08</v>
      </c>
      <c r="C15" s="18">
        <f t="shared" si="0"/>
        <v>47724.271632000004</v>
      </c>
      <c r="D15" s="18">
        <f t="shared" si="1"/>
        <v>3977.0226360000001</v>
      </c>
      <c r="E15" s="19">
        <f t="shared" si="2"/>
        <v>24.151959327935224</v>
      </c>
      <c r="F15" s="19">
        <f t="shared" si="3"/>
        <v>12.075979663967612</v>
      </c>
      <c r="G15" s="19">
        <f t="shared" si="4"/>
        <v>4.8303918655870444</v>
      </c>
      <c r="H15" s="20">
        <f t="shared" si="5"/>
        <v>22.944361361538462</v>
      </c>
    </row>
    <row r="16" spans="1:8" x14ac:dyDescent="0.3">
      <c r="A16" s="8">
        <f t="shared" si="6"/>
        <v>9</v>
      </c>
      <c r="B16" s="18">
        <v>47170.59</v>
      </c>
      <c r="C16" s="18">
        <f t="shared" si="0"/>
        <v>49076.281835999995</v>
      </c>
      <c r="D16" s="18">
        <f t="shared" si="1"/>
        <v>4089.6901529999996</v>
      </c>
      <c r="E16" s="19">
        <f t="shared" si="2"/>
        <v>24.836175018218622</v>
      </c>
      <c r="F16" s="19">
        <f t="shared" si="3"/>
        <v>12.418087509109311</v>
      </c>
      <c r="G16" s="19">
        <f t="shared" si="4"/>
        <v>4.9672350036437241</v>
      </c>
      <c r="H16" s="20">
        <f t="shared" si="5"/>
        <v>23.594366267307691</v>
      </c>
    </row>
    <row r="17" spans="1:8" x14ac:dyDescent="0.3">
      <c r="A17" s="8">
        <f t="shared" si="6"/>
        <v>10</v>
      </c>
      <c r="B17" s="18">
        <v>47658.38</v>
      </c>
      <c r="C17" s="18">
        <f t="shared" si="0"/>
        <v>49583.778551999996</v>
      </c>
      <c r="D17" s="18">
        <f t="shared" si="1"/>
        <v>4131.981546</v>
      </c>
      <c r="E17" s="19">
        <f t="shared" si="2"/>
        <v>25.093005340080971</v>
      </c>
      <c r="F17" s="19">
        <f t="shared" si="3"/>
        <v>12.546502670040486</v>
      </c>
      <c r="G17" s="19">
        <f t="shared" si="4"/>
        <v>5.0186010680161939</v>
      </c>
      <c r="H17" s="20">
        <f t="shared" si="5"/>
        <v>23.838355073076922</v>
      </c>
    </row>
    <row r="18" spans="1:8" x14ac:dyDescent="0.3">
      <c r="A18" s="8">
        <f t="shared" si="6"/>
        <v>11</v>
      </c>
      <c r="B18" s="18">
        <v>48850.05</v>
      </c>
      <c r="C18" s="18">
        <f t="shared" si="0"/>
        <v>50823.592020000004</v>
      </c>
      <c r="D18" s="18">
        <f t="shared" si="1"/>
        <v>4235.2993349999997</v>
      </c>
      <c r="E18" s="19">
        <f t="shared" si="2"/>
        <v>25.720441305668018</v>
      </c>
      <c r="F18" s="19">
        <f t="shared" si="3"/>
        <v>12.860220652834009</v>
      </c>
      <c r="G18" s="19">
        <f t="shared" si="4"/>
        <v>5.1440882611336036</v>
      </c>
      <c r="H18" s="20">
        <f t="shared" si="5"/>
        <v>24.434419240384617</v>
      </c>
    </row>
    <row r="19" spans="1:8" x14ac:dyDescent="0.3">
      <c r="A19" s="8">
        <f t="shared" si="6"/>
        <v>12</v>
      </c>
      <c r="B19" s="18">
        <v>49477.39</v>
      </c>
      <c r="C19" s="18">
        <f t="shared" si="0"/>
        <v>51476.276555999997</v>
      </c>
      <c r="D19" s="18">
        <f t="shared" si="1"/>
        <v>4289.6897129999998</v>
      </c>
      <c r="E19" s="19">
        <f t="shared" si="2"/>
        <v>26.05074724493927</v>
      </c>
      <c r="F19" s="19">
        <f t="shared" si="3"/>
        <v>13.025373622469635</v>
      </c>
      <c r="G19" s="19">
        <f t="shared" si="4"/>
        <v>5.2101494489878544</v>
      </c>
      <c r="H19" s="20">
        <f t="shared" si="5"/>
        <v>24.748209882692308</v>
      </c>
    </row>
    <row r="20" spans="1:8" x14ac:dyDescent="0.3">
      <c r="A20" s="8">
        <f t="shared" si="6"/>
        <v>13</v>
      </c>
      <c r="B20" s="18">
        <v>50467.96</v>
      </c>
      <c r="C20" s="18">
        <f t="shared" si="0"/>
        <v>52506.865583999999</v>
      </c>
      <c r="D20" s="18">
        <f t="shared" si="1"/>
        <v>4375.5721319999993</v>
      </c>
      <c r="E20" s="19">
        <f t="shared" si="2"/>
        <v>26.572300396761133</v>
      </c>
      <c r="F20" s="19">
        <f t="shared" si="3"/>
        <v>13.286150198380566</v>
      </c>
      <c r="G20" s="19">
        <f t="shared" si="4"/>
        <v>5.3144600793522265</v>
      </c>
      <c r="H20" s="20">
        <f t="shared" si="5"/>
        <v>25.243685376923075</v>
      </c>
    </row>
    <row r="21" spans="1:8" x14ac:dyDescent="0.3">
      <c r="A21" s="8">
        <f t="shared" si="6"/>
        <v>14</v>
      </c>
      <c r="B21" s="18">
        <v>51349.81</v>
      </c>
      <c r="C21" s="18">
        <f t="shared" si="0"/>
        <v>53424.342323999997</v>
      </c>
      <c r="D21" s="18">
        <f t="shared" si="1"/>
        <v>4452.0285269999995</v>
      </c>
      <c r="E21" s="19">
        <f t="shared" si="2"/>
        <v>27.036610487854251</v>
      </c>
      <c r="F21" s="19">
        <f t="shared" si="3"/>
        <v>13.518305243927125</v>
      </c>
      <c r="G21" s="19">
        <f t="shared" si="4"/>
        <v>5.4073220975708498</v>
      </c>
      <c r="H21" s="20">
        <f t="shared" si="5"/>
        <v>25.684779963461537</v>
      </c>
    </row>
    <row r="22" spans="1:8" x14ac:dyDescent="0.3">
      <c r="A22" s="8">
        <f t="shared" si="6"/>
        <v>15</v>
      </c>
      <c r="B22" s="18">
        <v>52180.22</v>
      </c>
      <c r="C22" s="18">
        <f t="shared" si="0"/>
        <v>54288.300887999998</v>
      </c>
      <c r="D22" s="18">
        <f t="shared" si="1"/>
        <v>4524.0250740000001</v>
      </c>
      <c r="E22" s="19">
        <f t="shared" si="2"/>
        <v>27.473836481781376</v>
      </c>
      <c r="F22" s="19">
        <f t="shared" si="3"/>
        <v>13.736918240890688</v>
      </c>
      <c r="G22" s="19">
        <f t="shared" si="4"/>
        <v>5.494767296356275</v>
      </c>
      <c r="H22" s="20">
        <f t="shared" si="5"/>
        <v>26.100144657692308</v>
      </c>
    </row>
    <row r="23" spans="1:8" x14ac:dyDescent="0.3">
      <c r="A23" s="8">
        <f t="shared" si="6"/>
        <v>16</v>
      </c>
      <c r="B23" s="18">
        <v>53445.1</v>
      </c>
      <c r="C23" s="18">
        <f t="shared" si="0"/>
        <v>55604.282039999998</v>
      </c>
      <c r="D23" s="18">
        <f t="shared" si="1"/>
        <v>4633.6901699999999</v>
      </c>
      <c r="E23" s="19">
        <f t="shared" si="2"/>
        <v>28.139818846153844</v>
      </c>
      <c r="F23" s="19">
        <f t="shared" si="3"/>
        <v>14.069909423076922</v>
      </c>
      <c r="G23" s="19">
        <f t="shared" si="4"/>
        <v>5.6279637692307691</v>
      </c>
      <c r="H23" s="20">
        <f t="shared" si="5"/>
        <v>26.732827903846154</v>
      </c>
    </row>
    <row r="24" spans="1:8" x14ac:dyDescent="0.3">
      <c r="A24" s="8">
        <f t="shared" si="6"/>
        <v>17</v>
      </c>
      <c r="B24" s="18">
        <v>53893.01</v>
      </c>
      <c r="C24" s="18">
        <f t="shared" si="0"/>
        <v>56070.287604000005</v>
      </c>
      <c r="D24" s="18">
        <f t="shared" si="1"/>
        <v>4672.5239670000001</v>
      </c>
      <c r="E24" s="19">
        <f t="shared" si="2"/>
        <v>28.375651621457493</v>
      </c>
      <c r="F24" s="19">
        <f t="shared" si="3"/>
        <v>14.187825810728746</v>
      </c>
      <c r="G24" s="19">
        <f t="shared" si="4"/>
        <v>5.6751303242914988</v>
      </c>
      <c r="H24" s="20">
        <f t="shared" si="5"/>
        <v>26.956869040384618</v>
      </c>
    </row>
    <row r="25" spans="1:8" x14ac:dyDescent="0.3">
      <c r="A25" s="8">
        <f t="shared" si="6"/>
        <v>18</v>
      </c>
      <c r="B25" s="18">
        <v>55540.42</v>
      </c>
      <c r="C25" s="18">
        <f t="shared" si="0"/>
        <v>57784.252968000001</v>
      </c>
      <c r="D25" s="18">
        <f t="shared" si="1"/>
        <v>4815.3544139999995</v>
      </c>
      <c r="E25" s="19">
        <f t="shared" si="2"/>
        <v>29.243043</v>
      </c>
      <c r="F25" s="19">
        <f t="shared" si="3"/>
        <v>14.6215215</v>
      </c>
      <c r="G25" s="19">
        <f t="shared" si="4"/>
        <v>5.8486086000000004</v>
      </c>
      <c r="H25" s="20">
        <f t="shared" si="5"/>
        <v>27.780890849999999</v>
      </c>
    </row>
    <row r="26" spans="1:8" x14ac:dyDescent="0.3">
      <c r="A26" s="8">
        <f t="shared" si="6"/>
        <v>19</v>
      </c>
      <c r="B26" s="18">
        <v>55605.21</v>
      </c>
      <c r="C26" s="18">
        <f t="shared" si="0"/>
        <v>57851.660484</v>
      </c>
      <c r="D26" s="18">
        <f t="shared" si="1"/>
        <v>4820.9717069999997</v>
      </c>
      <c r="E26" s="19">
        <f t="shared" si="2"/>
        <v>29.277156115384617</v>
      </c>
      <c r="F26" s="19">
        <f t="shared" si="3"/>
        <v>14.638578057692309</v>
      </c>
      <c r="G26" s="19">
        <f t="shared" si="4"/>
        <v>5.8554312230769234</v>
      </c>
      <c r="H26" s="20">
        <f t="shared" si="5"/>
        <v>27.813298309615384</v>
      </c>
    </row>
    <row r="27" spans="1:8" x14ac:dyDescent="0.3">
      <c r="A27" s="8">
        <f t="shared" si="6"/>
        <v>20</v>
      </c>
      <c r="B27" s="18">
        <v>57635.71</v>
      </c>
      <c r="C27" s="18">
        <f t="shared" si="0"/>
        <v>59964.192684000001</v>
      </c>
      <c r="D27" s="18">
        <f t="shared" si="1"/>
        <v>4997.0160569999998</v>
      </c>
      <c r="E27" s="19">
        <f t="shared" si="2"/>
        <v>30.346251358299597</v>
      </c>
      <c r="F27" s="19">
        <f t="shared" si="3"/>
        <v>15.173125679149798</v>
      </c>
      <c r="G27" s="19">
        <f t="shared" si="4"/>
        <v>6.0692502716599197</v>
      </c>
      <c r="H27" s="20">
        <f t="shared" si="5"/>
        <v>28.828938790384615</v>
      </c>
    </row>
    <row r="28" spans="1:8" x14ac:dyDescent="0.3">
      <c r="A28" s="8">
        <f t="shared" si="6"/>
        <v>21</v>
      </c>
      <c r="B28" s="18">
        <v>57683.62</v>
      </c>
      <c r="C28" s="18">
        <f t="shared" si="0"/>
        <v>60014.038248000004</v>
      </c>
      <c r="D28" s="18">
        <f t="shared" si="1"/>
        <v>5001.1698539999998</v>
      </c>
      <c r="E28" s="19">
        <f t="shared" si="2"/>
        <v>30.371476846153847</v>
      </c>
      <c r="F28" s="19">
        <f t="shared" si="3"/>
        <v>15.185738423076923</v>
      </c>
      <c r="G28" s="19">
        <f t="shared" si="4"/>
        <v>6.0742953692307697</v>
      </c>
      <c r="H28" s="20">
        <f t="shared" si="5"/>
        <v>28.852903003846155</v>
      </c>
    </row>
    <row r="29" spans="1:8" x14ac:dyDescent="0.3">
      <c r="A29" s="8">
        <f t="shared" si="6"/>
        <v>22</v>
      </c>
      <c r="B29" s="18">
        <v>59731.03</v>
      </c>
      <c r="C29" s="18">
        <f t="shared" si="0"/>
        <v>62144.163611999997</v>
      </c>
      <c r="D29" s="18">
        <f t="shared" si="1"/>
        <v>5178.6803010000003</v>
      </c>
      <c r="E29" s="19">
        <f t="shared" si="2"/>
        <v>31.449475512145746</v>
      </c>
      <c r="F29" s="19">
        <f t="shared" si="3"/>
        <v>15.724737756072873</v>
      </c>
      <c r="G29" s="19">
        <f t="shared" si="4"/>
        <v>6.2898951024291492</v>
      </c>
      <c r="H29" s="20">
        <f t="shared" si="5"/>
        <v>29.87700173653846</v>
      </c>
    </row>
    <row r="30" spans="1:8" x14ac:dyDescent="0.3">
      <c r="A30" s="8">
        <f t="shared" si="6"/>
        <v>23</v>
      </c>
      <c r="B30" s="18">
        <v>61826.32</v>
      </c>
      <c r="C30" s="18">
        <f t="shared" si="0"/>
        <v>64324.103327999997</v>
      </c>
      <c r="D30" s="18">
        <f t="shared" si="1"/>
        <v>5360.3419440000007</v>
      </c>
      <c r="E30" s="19">
        <f t="shared" si="2"/>
        <v>32.552683870445343</v>
      </c>
      <c r="F30" s="19">
        <f t="shared" si="3"/>
        <v>16.276341935222671</v>
      </c>
      <c r="G30" s="19">
        <f t="shared" si="4"/>
        <v>6.5105367740890685</v>
      </c>
      <c r="H30" s="20">
        <f t="shared" si="5"/>
        <v>30.925049676923077</v>
      </c>
    </row>
    <row r="31" spans="1:8" x14ac:dyDescent="0.3">
      <c r="A31" s="8">
        <f t="shared" si="6"/>
        <v>24</v>
      </c>
      <c r="B31" s="18">
        <v>63873.73</v>
      </c>
      <c r="C31" s="18">
        <f t="shared" si="0"/>
        <v>66454.228692000004</v>
      </c>
      <c r="D31" s="18">
        <f t="shared" si="1"/>
        <v>5537.8523910000004</v>
      </c>
      <c r="E31" s="19">
        <f t="shared" si="2"/>
        <v>33.630682536437249</v>
      </c>
      <c r="F31" s="19">
        <f t="shared" si="3"/>
        <v>16.815341268218624</v>
      </c>
      <c r="G31" s="19">
        <f t="shared" si="4"/>
        <v>6.7261365072874497</v>
      </c>
      <c r="H31" s="20">
        <f t="shared" si="5"/>
        <v>31.949148409615386</v>
      </c>
    </row>
    <row r="32" spans="1:8" x14ac:dyDescent="0.3">
      <c r="A32" s="8">
        <f t="shared" si="6"/>
        <v>25</v>
      </c>
      <c r="B32" s="18">
        <v>63989.62</v>
      </c>
      <c r="C32" s="18">
        <f t="shared" si="0"/>
        <v>66574.800648000004</v>
      </c>
      <c r="D32" s="18">
        <f t="shared" si="1"/>
        <v>5547.9000539999997</v>
      </c>
      <c r="E32" s="19">
        <f t="shared" si="2"/>
        <v>33.691700732793521</v>
      </c>
      <c r="F32" s="19">
        <f t="shared" si="3"/>
        <v>16.84585036639676</v>
      </c>
      <c r="G32" s="19">
        <f t="shared" si="4"/>
        <v>6.7383401465587038</v>
      </c>
      <c r="H32" s="20">
        <f t="shared" si="5"/>
        <v>32.007115696153846</v>
      </c>
    </row>
    <row r="33" spans="1:8" x14ac:dyDescent="0.3">
      <c r="A33" s="8">
        <f t="shared" si="6"/>
        <v>26</v>
      </c>
      <c r="B33" s="18">
        <v>64097</v>
      </c>
      <c r="C33" s="18">
        <f t="shared" si="0"/>
        <v>66686.518800000005</v>
      </c>
      <c r="D33" s="18">
        <f t="shared" si="1"/>
        <v>5557.2098999999998</v>
      </c>
      <c r="E33" s="19">
        <f t="shared" si="2"/>
        <v>33.748238259109314</v>
      </c>
      <c r="F33" s="19">
        <f t="shared" si="3"/>
        <v>16.874119129554657</v>
      </c>
      <c r="G33" s="19">
        <f t="shared" si="4"/>
        <v>6.7496476518218627</v>
      </c>
      <c r="H33" s="20">
        <f t="shared" si="5"/>
        <v>32.060826346153846</v>
      </c>
    </row>
    <row r="34" spans="1:8" x14ac:dyDescent="0.3">
      <c r="A34" s="8">
        <f t="shared" si="6"/>
        <v>27</v>
      </c>
      <c r="B34" s="18">
        <v>64196.480000000003</v>
      </c>
      <c r="C34" s="18">
        <f t="shared" si="0"/>
        <v>66790.017791999999</v>
      </c>
      <c r="D34" s="18">
        <f t="shared" si="1"/>
        <v>5565.8348160000005</v>
      </c>
      <c r="E34" s="19">
        <f t="shared" si="2"/>
        <v>33.800616291497974</v>
      </c>
      <c r="F34" s="19">
        <f t="shared" si="3"/>
        <v>16.900308145748987</v>
      </c>
      <c r="G34" s="19">
        <f t="shared" si="4"/>
        <v>6.7601232582995952</v>
      </c>
      <c r="H34" s="20">
        <f t="shared" si="5"/>
        <v>32.110585476923077</v>
      </c>
    </row>
    <row r="35" spans="1:8" x14ac:dyDescent="0.3">
      <c r="A35" s="8">
        <f t="shared" si="6"/>
        <v>28</v>
      </c>
      <c r="B35" s="18">
        <v>64288.65</v>
      </c>
      <c r="C35" s="18">
        <f t="shared" si="0"/>
        <v>66885.911460000003</v>
      </c>
      <c r="D35" s="18">
        <f t="shared" si="1"/>
        <v>5573.8259549999993</v>
      </c>
      <c r="E35" s="19">
        <f t="shared" si="2"/>
        <v>33.849145475708504</v>
      </c>
      <c r="F35" s="19">
        <f t="shared" si="3"/>
        <v>16.924572737854252</v>
      </c>
      <c r="G35" s="19">
        <f t="shared" si="4"/>
        <v>6.7698290951417004</v>
      </c>
      <c r="H35" s="20">
        <f t="shared" si="5"/>
        <v>32.156688201923082</v>
      </c>
    </row>
    <row r="36" spans="1:8" x14ac:dyDescent="0.3">
      <c r="A36" s="8">
        <f t="shared" si="6"/>
        <v>29</v>
      </c>
      <c r="B36" s="18">
        <v>64373.99</v>
      </c>
      <c r="C36" s="18">
        <f t="shared" si="0"/>
        <v>66974.699196000001</v>
      </c>
      <c r="D36" s="18">
        <f t="shared" si="1"/>
        <v>5581.2249329999995</v>
      </c>
      <c r="E36" s="19">
        <f t="shared" si="2"/>
        <v>33.894078540485829</v>
      </c>
      <c r="F36" s="19">
        <f t="shared" si="3"/>
        <v>16.947039270242914</v>
      </c>
      <c r="G36" s="19">
        <f t="shared" si="4"/>
        <v>6.7788157080971656</v>
      </c>
      <c r="H36" s="20">
        <f t="shared" si="5"/>
        <v>32.199374613461536</v>
      </c>
    </row>
    <row r="37" spans="1:8" x14ac:dyDescent="0.3">
      <c r="A37" s="8">
        <f t="shared" si="6"/>
        <v>30</v>
      </c>
      <c r="B37" s="18">
        <v>64453.120000000003</v>
      </c>
      <c r="C37" s="18">
        <f t="shared" si="0"/>
        <v>67057.026048</v>
      </c>
      <c r="D37" s="18">
        <f t="shared" si="1"/>
        <v>5588.0855039999997</v>
      </c>
      <c r="E37" s="19">
        <f t="shared" si="2"/>
        <v>33.935741927125505</v>
      </c>
      <c r="F37" s="19">
        <f t="shared" si="3"/>
        <v>16.967870963562753</v>
      </c>
      <c r="G37" s="19">
        <f t="shared" si="4"/>
        <v>6.7871483854251009</v>
      </c>
      <c r="H37" s="20">
        <f t="shared" si="5"/>
        <v>32.238954830769231</v>
      </c>
    </row>
    <row r="38" spans="1:8" x14ac:dyDescent="0.3">
      <c r="A38" s="8">
        <f t="shared" si="6"/>
        <v>31</v>
      </c>
      <c r="B38" s="18">
        <v>64526.34</v>
      </c>
      <c r="C38" s="18">
        <f t="shared" si="0"/>
        <v>67133.204136</v>
      </c>
      <c r="D38" s="18">
        <f t="shared" si="1"/>
        <v>5594.4336779999994</v>
      </c>
      <c r="E38" s="19">
        <f t="shared" si="2"/>
        <v>33.974293591093115</v>
      </c>
      <c r="F38" s="19">
        <f t="shared" si="3"/>
        <v>16.987146795546558</v>
      </c>
      <c r="G38" s="19">
        <f t="shared" si="4"/>
        <v>6.7948587182186229</v>
      </c>
      <c r="H38" s="20">
        <f t="shared" si="5"/>
        <v>32.27557891153846</v>
      </c>
    </row>
    <row r="39" spans="1:8" x14ac:dyDescent="0.3">
      <c r="A39" s="8">
        <f t="shared" si="6"/>
        <v>32</v>
      </c>
      <c r="B39" s="18">
        <v>64594.17</v>
      </c>
      <c r="C39" s="18">
        <f t="shared" si="0"/>
        <v>67203.774468000003</v>
      </c>
      <c r="D39" s="18">
        <f t="shared" si="1"/>
        <v>5600.314539</v>
      </c>
      <c r="E39" s="19">
        <f t="shared" si="2"/>
        <v>34.010007321862346</v>
      </c>
      <c r="F39" s="19">
        <f t="shared" si="3"/>
        <v>17.005003660931173</v>
      </c>
      <c r="G39" s="19">
        <f t="shared" si="4"/>
        <v>6.8020014643724691</v>
      </c>
      <c r="H39" s="20">
        <f t="shared" si="5"/>
        <v>32.30950695576923</v>
      </c>
    </row>
    <row r="40" spans="1:8" x14ac:dyDescent="0.3">
      <c r="A40" s="8">
        <f t="shared" si="6"/>
        <v>33</v>
      </c>
      <c r="B40" s="18">
        <v>64656.95</v>
      </c>
      <c r="C40" s="18">
        <f t="shared" si="0"/>
        <v>67269.090779999999</v>
      </c>
      <c r="D40" s="18">
        <f t="shared" si="1"/>
        <v>5605.7575649999999</v>
      </c>
      <c r="E40" s="19">
        <f t="shared" si="2"/>
        <v>34.04306213562753</v>
      </c>
      <c r="F40" s="19">
        <f t="shared" si="3"/>
        <v>17.021531067813765</v>
      </c>
      <c r="G40" s="19">
        <f t="shared" si="4"/>
        <v>6.8086124271255057</v>
      </c>
      <c r="H40" s="20">
        <f t="shared" si="5"/>
        <v>32.340909028846156</v>
      </c>
    </row>
    <row r="41" spans="1:8" x14ac:dyDescent="0.3">
      <c r="A41" s="8">
        <f t="shared" si="6"/>
        <v>34</v>
      </c>
      <c r="B41" s="18">
        <v>64715.13</v>
      </c>
      <c r="C41" s="18">
        <f t="shared" si="0"/>
        <v>67329.621251999997</v>
      </c>
      <c r="D41" s="18">
        <f t="shared" si="1"/>
        <v>5610.8017709999995</v>
      </c>
      <c r="E41" s="19">
        <f t="shared" si="2"/>
        <v>34.073694965587045</v>
      </c>
      <c r="F41" s="19">
        <f t="shared" si="3"/>
        <v>17.036847482793522</v>
      </c>
      <c r="G41" s="19">
        <f t="shared" si="4"/>
        <v>6.8147389931174089</v>
      </c>
      <c r="H41" s="20">
        <f t="shared" si="5"/>
        <v>32.370010217307694</v>
      </c>
    </row>
    <row r="42" spans="1:8" x14ac:dyDescent="0.3">
      <c r="A42" s="21">
        <f t="shared" si="6"/>
        <v>35</v>
      </c>
      <c r="B42" s="22">
        <v>64768.95</v>
      </c>
      <c r="C42" s="22">
        <f t="shared" si="0"/>
        <v>67385.615579999998</v>
      </c>
      <c r="D42" s="22">
        <f t="shared" si="1"/>
        <v>5615.4679649999998</v>
      </c>
      <c r="E42" s="23">
        <f t="shared" si="2"/>
        <v>34.102032176113362</v>
      </c>
      <c r="F42" s="23">
        <f t="shared" si="3"/>
        <v>17.051016088056681</v>
      </c>
      <c r="G42" s="23">
        <f t="shared" si="4"/>
        <v>6.8204064352226723</v>
      </c>
      <c r="H42" s="24">
        <f t="shared" si="5"/>
        <v>32.396930567307692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26</v>
      </c>
      <c r="B1" s="1" t="s">
        <v>60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37251.08</v>
      </c>
      <c r="C7" s="18">
        <f t="shared" ref="C7:C42" si="0">B7*$D$3</f>
        <v>38756.023632000004</v>
      </c>
      <c r="D7" s="18">
        <f t="shared" ref="D7:D42" si="1">B7/12*$D$3</f>
        <v>3229.6686359999999</v>
      </c>
      <c r="E7" s="19">
        <f t="shared" ref="E7:E42" si="2">C7/1976</f>
        <v>19.61337228340081</v>
      </c>
      <c r="F7" s="19">
        <f>E7/2</f>
        <v>9.8066861417004052</v>
      </c>
      <c r="G7" s="19">
        <f>E7/5</f>
        <v>3.9226744566801619</v>
      </c>
      <c r="H7" s="20">
        <f>C7/2080</f>
        <v>18.632703669230771</v>
      </c>
    </row>
    <row r="8" spans="1:8" x14ac:dyDescent="0.3">
      <c r="A8" s="8">
        <f>A7+1</f>
        <v>1</v>
      </c>
      <c r="B8" s="18">
        <v>38325.64</v>
      </c>
      <c r="C8" s="18">
        <f t="shared" si="0"/>
        <v>39873.995856000001</v>
      </c>
      <c r="D8" s="18">
        <f t="shared" si="1"/>
        <v>3322.8329880000001</v>
      </c>
      <c r="E8" s="19">
        <f t="shared" si="2"/>
        <v>20.179147700404858</v>
      </c>
      <c r="F8" s="19">
        <f t="shared" ref="F8:F42" si="3">E8/2</f>
        <v>10.089573850202429</v>
      </c>
      <c r="G8" s="19">
        <f t="shared" ref="G8:G42" si="4">E8/5</f>
        <v>4.0358295400809716</v>
      </c>
      <c r="H8" s="20">
        <f t="shared" ref="H8:H42" si="5">C8/2080</f>
        <v>19.170190315384616</v>
      </c>
    </row>
    <row r="9" spans="1:8" x14ac:dyDescent="0.3">
      <c r="A9" s="8">
        <f t="shared" ref="A9:A42" si="6">A8+1</f>
        <v>2</v>
      </c>
      <c r="B9" s="18">
        <v>39444.959999999999</v>
      </c>
      <c r="C9" s="18">
        <f t="shared" si="0"/>
        <v>41038.536383999999</v>
      </c>
      <c r="D9" s="18">
        <f t="shared" si="1"/>
        <v>3419.8780320000001</v>
      </c>
      <c r="E9" s="19">
        <f t="shared" si="2"/>
        <v>20.768490072874492</v>
      </c>
      <c r="F9" s="19">
        <f t="shared" si="3"/>
        <v>10.384245036437246</v>
      </c>
      <c r="G9" s="19">
        <f t="shared" si="4"/>
        <v>4.1536980145748981</v>
      </c>
      <c r="H9" s="20">
        <f t="shared" si="5"/>
        <v>19.730065569230767</v>
      </c>
    </row>
    <row r="10" spans="1:8" x14ac:dyDescent="0.3">
      <c r="A10" s="8">
        <f t="shared" si="6"/>
        <v>3</v>
      </c>
      <c r="B10" s="18">
        <v>40564.269999999997</v>
      </c>
      <c r="C10" s="18">
        <f t="shared" si="0"/>
        <v>42203.066507999996</v>
      </c>
      <c r="D10" s="18">
        <f t="shared" si="1"/>
        <v>3516.9222089999998</v>
      </c>
      <c r="E10" s="19">
        <f t="shared" si="2"/>
        <v>21.357827180161941</v>
      </c>
      <c r="F10" s="19">
        <f t="shared" si="3"/>
        <v>10.67891359008097</v>
      </c>
      <c r="G10" s="19">
        <f t="shared" si="4"/>
        <v>4.2715654360323878</v>
      </c>
      <c r="H10" s="20">
        <f t="shared" si="5"/>
        <v>20.289935821153843</v>
      </c>
    </row>
    <row r="11" spans="1:8" x14ac:dyDescent="0.3">
      <c r="A11" s="8">
        <f t="shared" si="6"/>
        <v>4</v>
      </c>
      <c r="B11" s="18">
        <v>41907.46</v>
      </c>
      <c r="C11" s="18">
        <f t="shared" si="0"/>
        <v>43600.521384</v>
      </c>
      <c r="D11" s="18">
        <f t="shared" si="1"/>
        <v>3633.3767820000003</v>
      </c>
      <c r="E11" s="19">
        <f t="shared" si="2"/>
        <v>22.065041186234819</v>
      </c>
      <c r="F11" s="19">
        <f t="shared" si="3"/>
        <v>11.032520593117409</v>
      </c>
      <c r="G11" s="19">
        <f t="shared" si="4"/>
        <v>4.4130082372469639</v>
      </c>
      <c r="H11" s="20">
        <f t="shared" si="5"/>
        <v>20.961789126923076</v>
      </c>
    </row>
    <row r="12" spans="1:8" x14ac:dyDescent="0.3">
      <c r="A12" s="8">
        <f t="shared" si="6"/>
        <v>5</v>
      </c>
      <c r="B12" s="18">
        <v>43653.62</v>
      </c>
      <c r="C12" s="18">
        <f t="shared" si="0"/>
        <v>45417.226247999999</v>
      </c>
      <c r="D12" s="18">
        <f t="shared" si="1"/>
        <v>3784.7688539999999</v>
      </c>
      <c r="E12" s="19">
        <f t="shared" si="2"/>
        <v>22.984426238866398</v>
      </c>
      <c r="F12" s="19">
        <f t="shared" si="3"/>
        <v>11.492213119433199</v>
      </c>
      <c r="G12" s="19">
        <f t="shared" si="4"/>
        <v>4.5968852477732796</v>
      </c>
      <c r="H12" s="20">
        <f t="shared" si="5"/>
        <v>21.835204926923076</v>
      </c>
    </row>
    <row r="13" spans="1:8" x14ac:dyDescent="0.3">
      <c r="A13" s="8">
        <f t="shared" si="6"/>
        <v>6</v>
      </c>
      <c r="B13" s="18">
        <v>43653.62</v>
      </c>
      <c r="C13" s="18">
        <f t="shared" si="0"/>
        <v>45417.226247999999</v>
      </c>
      <c r="D13" s="18">
        <f t="shared" si="1"/>
        <v>3784.7688539999999</v>
      </c>
      <c r="E13" s="19">
        <f t="shared" si="2"/>
        <v>22.984426238866398</v>
      </c>
      <c r="F13" s="19">
        <f t="shared" si="3"/>
        <v>11.492213119433199</v>
      </c>
      <c r="G13" s="19">
        <f t="shared" si="4"/>
        <v>4.5968852477732796</v>
      </c>
      <c r="H13" s="20">
        <f t="shared" si="5"/>
        <v>21.835204926923076</v>
      </c>
    </row>
    <row r="14" spans="1:8" x14ac:dyDescent="0.3">
      <c r="A14" s="8">
        <f t="shared" si="6"/>
        <v>7</v>
      </c>
      <c r="B14" s="18">
        <v>45444.53</v>
      </c>
      <c r="C14" s="18">
        <f t="shared" si="0"/>
        <v>47280.489011999998</v>
      </c>
      <c r="D14" s="18">
        <f t="shared" si="1"/>
        <v>3940.040751</v>
      </c>
      <c r="E14" s="19">
        <f t="shared" si="2"/>
        <v>23.927372981781375</v>
      </c>
      <c r="F14" s="19">
        <f t="shared" si="3"/>
        <v>11.963686490890687</v>
      </c>
      <c r="G14" s="19">
        <f t="shared" si="4"/>
        <v>4.7854745963562753</v>
      </c>
      <c r="H14" s="20">
        <f t="shared" si="5"/>
        <v>22.731004332692308</v>
      </c>
    </row>
    <row r="15" spans="1:8" x14ac:dyDescent="0.3">
      <c r="A15" s="8">
        <f t="shared" si="6"/>
        <v>8</v>
      </c>
      <c r="B15" s="18">
        <v>45444.53</v>
      </c>
      <c r="C15" s="18">
        <f t="shared" si="0"/>
        <v>47280.489011999998</v>
      </c>
      <c r="D15" s="18">
        <f t="shared" si="1"/>
        <v>3940.040751</v>
      </c>
      <c r="E15" s="19">
        <f t="shared" si="2"/>
        <v>23.927372981781375</v>
      </c>
      <c r="F15" s="19">
        <f t="shared" si="3"/>
        <v>11.963686490890687</v>
      </c>
      <c r="G15" s="19">
        <f t="shared" si="4"/>
        <v>4.7854745963562753</v>
      </c>
      <c r="H15" s="20">
        <f t="shared" si="5"/>
        <v>22.731004332692308</v>
      </c>
    </row>
    <row r="16" spans="1:8" x14ac:dyDescent="0.3">
      <c r="A16" s="8">
        <f t="shared" si="6"/>
        <v>9</v>
      </c>
      <c r="B16" s="18">
        <v>47235.44</v>
      </c>
      <c r="C16" s="18">
        <f t="shared" si="0"/>
        <v>49143.751776000005</v>
      </c>
      <c r="D16" s="18">
        <f t="shared" si="1"/>
        <v>4095.3126480000001</v>
      </c>
      <c r="E16" s="19">
        <f t="shared" si="2"/>
        <v>24.870319724696358</v>
      </c>
      <c r="F16" s="19">
        <f t="shared" si="3"/>
        <v>12.435159862348179</v>
      </c>
      <c r="G16" s="19">
        <f t="shared" si="4"/>
        <v>4.9740639449392718</v>
      </c>
      <c r="H16" s="20">
        <f t="shared" si="5"/>
        <v>23.62680373846154</v>
      </c>
    </row>
    <row r="17" spans="1:8" x14ac:dyDescent="0.3">
      <c r="A17" s="8">
        <f t="shared" si="6"/>
        <v>10</v>
      </c>
      <c r="B17" s="18">
        <v>47235.44</v>
      </c>
      <c r="C17" s="18">
        <f t="shared" si="0"/>
        <v>49143.751776000005</v>
      </c>
      <c r="D17" s="18">
        <f t="shared" si="1"/>
        <v>4095.3126480000001</v>
      </c>
      <c r="E17" s="19">
        <f t="shared" si="2"/>
        <v>24.870319724696358</v>
      </c>
      <c r="F17" s="19">
        <f t="shared" si="3"/>
        <v>12.435159862348179</v>
      </c>
      <c r="G17" s="19">
        <f t="shared" si="4"/>
        <v>4.9740639449392718</v>
      </c>
      <c r="H17" s="20">
        <f t="shared" si="5"/>
        <v>23.62680373846154</v>
      </c>
    </row>
    <row r="18" spans="1:8" x14ac:dyDescent="0.3">
      <c r="A18" s="8">
        <f t="shared" si="6"/>
        <v>11</v>
      </c>
      <c r="B18" s="18">
        <v>49474.09</v>
      </c>
      <c r="C18" s="18">
        <f t="shared" si="0"/>
        <v>51472.843235999993</v>
      </c>
      <c r="D18" s="18">
        <f t="shared" si="1"/>
        <v>4289.4036029999997</v>
      </c>
      <c r="E18" s="19">
        <f t="shared" si="2"/>
        <v>26.049009734817812</v>
      </c>
      <c r="F18" s="19">
        <f t="shared" si="3"/>
        <v>13.024504867408906</v>
      </c>
      <c r="G18" s="19">
        <f t="shared" si="4"/>
        <v>5.2098019469635624</v>
      </c>
      <c r="H18" s="20">
        <f t="shared" si="5"/>
        <v>24.74655924807692</v>
      </c>
    </row>
    <row r="19" spans="1:8" x14ac:dyDescent="0.3">
      <c r="A19" s="8">
        <f t="shared" si="6"/>
        <v>12</v>
      </c>
      <c r="B19" s="18">
        <v>49474.09</v>
      </c>
      <c r="C19" s="18">
        <f t="shared" si="0"/>
        <v>51472.843235999993</v>
      </c>
      <c r="D19" s="18">
        <f t="shared" si="1"/>
        <v>4289.4036029999997</v>
      </c>
      <c r="E19" s="19">
        <f t="shared" si="2"/>
        <v>26.049009734817812</v>
      </c>
      <c r="F19" s="19">
        <f t="shared" si="3"/>
        <v>13.024504867408906</v>
      </c>
      <c r="G19" s="19">
        <f t="shared" si="4"/>
        <v>5.2098019469635624</v>
      </c>
      <c r="H19" s="20">
        <f t="shared" si="5"/>
        <v>24.74655924807692</v>
      </c>
    </row>
    <row r="20" spans="1:8" x14ac:dyDescent="0.3">
      <c r="A20" s="8">
        <f t="shared" si="6"/>
        <v>13</v>
      </c>
      <c r="B20" s="18">
        <v>51488.88</v>
      </c>
      <c r="C20" s="18">
        <f t="shared" si="0"/>
        <v>53569.030751999999</v>
      </c>
      <c r="D20" s="18">
        <f t="shared" si="1"/>
        <v>4464.0858959999996</v>
      </c>
      <c r="E20" s="19">
        <f t="shared" si="2"/>
        <v>27.109833376518218</v>
      </c>
      <c r="F20" s="19">
        <f t="shared" si="3"/>
        <v>13.554916688259109</v>
      </c>
      <c r="G20" s="19">
        <f t="shared" si="4"/>
        <v>5.4219666753036435</v>
      </c>
      <c r="H20" s="20">
        <f t="shared" si="5"/>
        <v>25.754341707692308</v>
      </c>
    </row>
    <row r="21" spans="1:8" x14ac:dyDescent="0.3">
      <c r="A21" s="8">
        <f t="shared" si="6"/>
        <v>14</v>
      </c>
      <c r="B21" s="18">
        <v>51488.88</v>
      </c>
      <c r="C21" s="18">
        <f t="shared" si="0"/>
        <v>53569.030751999999</v>
      </c>
      <c r="D21" s="18">
        <f t="shared" si="1"/>
        <v>4464.0858959999996</v>
      </c>
      <c r="E21" s="19">
        <f t="shared" si="2"/>
        <v>27.109833376518218</v>
      </c>
      <c r="F21" s="19">
        <f t="shared" si="3"/>
        <v>13.554916688259109</v>
      </c>
      <c r="G21" s="19">
        <f t="shared" si="4"/>
        <v>5.4219666753036435</v>
      </c>
      <c r="H21" s="20">
        <f t="shared" si="5"/>
        <v>25.754341707692308</v>
      </c>
    </row>
    <row r="22" spans="1:8" x14ac:dyDescent="0.3">
      <c r="A22" s="8">
        <f t="shared" si="6"/>
        <v>15</v>
      </c>
      <c r="B22" s="18">
        <v>53503.66</v>
      </c>
      <c r="C22" s="18">
        <f t="shared" si="0"/>
        <v>55665.207864000004</v>
      </c>
      <c r="D22" s="18">
        <f t="shared" si="1"/>
        <v>4638.7673219999997</v>
      </c>
      <c r="E22" s="19">
        <f t="shared" si="2"/>
        <v>28.170651753036438</v>
      </c>
      <c r="F22" s="19">
        <f t="shared" si="3"/>
        <v>14.085325876518219</v>
      </c>
      <c r="G22" s="19">
        <f t="shared" si="4"/>
        <v>5.634130350607288</v>
      </c>
      <c r="H22" s="20">
        <f t="shared" si="5"/>
        <v>26.762119165384618</v>
      </c>
    </row>
    <row r="23" spans="1:8" x14ac:dyDescent="0.3">
      <c r="A23" s="8">
        <f t="shared" si="6"/>
        <v>16</v>
      </c>
      <c r="B23" s="18">
        <v>53503.66</v>
      </c>
      <c r="C23" s="18">
        <f t="shared" si="0"/>
        <v>55665.207864000004</v>
      </c>
      <c r="D23" s="18">
        <f t="shared" si="1"/>
        <v>4638.7673219999997</v>
      </c>
      <c r="E23" s="19">
        <f t="shared" si="2"/>
        <v>28.170651753036438</v>
      </c>
      <c r="F23" s="19">
        <f t="shared" si="3"/>
        <v>14.085325876518219</v>
      </c>
      <c r="G23" s="19">
        <f t="shared" si="4"/>
        <v>5.634130350607288</v>
      </c>
      <c r="H23" s="20">
        <f t="shared" si="5"/>
        <v>26.762119165384618</v>
      </c>
    </row>
    <row r="24" spans="1:8" x14ac:dyDescent="0.3">
      <c r="A24" s="8">
        <f t="shared" si="6"/>
        <v>17</v>
      </c>
      <c r="B24" s="18">
        <v>55742.31</v>
      </c>
      <c r="C24" s="18">
        <f t="shared" si="0"/>
        <v>57994.299324</v>
      </c>
      <c r="D24" s="18">
        <f t="shared" si="1"/>
        <v>4832.8582770000003</v>
      </c>
      <c r="E24" s="19">
        <f t="shared" si="2"/>
        <v>29.349341763157895</v>
      </c>
      <c r="F24" s="19">
        <f t="shared" si="3"/>
        <v>14.674670881578948</v>
      </c>
      <c r="G24" s="19">
        <f t="shared" si="4"/>
        <v>5.8698683526315794</v>
      </c>
      <c r="H24" s="20">
        <f t="shared" si="5"/>
        <v>27.881874674999999</v>
      </c>
    </row>
    <row r="25" spans="1:8" x14ac:dyDescent="0.3">
      <c r="A25" s="8">
        <f t="shared" si="6"/>
        <v>18</v>
      </c>
      <c r="B25" s="18">
        <v>55742.31</v>
      </c>
      <c r="C25" s="18">
        <f t="shared" si="0"/>
        <v>57994.299324</v>
      </c>
      <c r="D25" s="18">
        <f t="shared" si="1"/>
        <v>4832.8582770000003</v>
      </c>
      <c r="E25" s="19">
        <f t="shared" si="2"/>
        <v>29.349341763157895</v>
      </c>
      <c r="F25" s="19">
        <f t="shared" si="3"/>
        <v>14.674670881578948</v>
      </c>
      <c r="G25" s="19">
        <f t="shared" si="4"/>
        <v>5.8698683526315794</v>
      </c>
      <c r="H25" s="20">
        <f t="shared" si="5"/>
        <v>27.881874674999999</v>
      </c>
    </row>
    <row r="26" spans="1:8" x14ac:dyDescent="0.3">
      <c r="A26" s="8">
        <f t="shared" si="6"/>
        <v>19</v>
      </c>
      <c r="B26" s="18">
        <v>55742.31</v>
      </c>
      <c r="C26" s="18">
        <f t="shared" si="0"/>
        <v>57994.299324</v>
      </c>
      <c r="D26" s="18">
        <f t="shared" si="1"/>
        <v>4832.8582770000003</v>
      </c>
      <c r="E26" s="19">
        <f t="shared" si="2"/>
        <v>29.349341763157895</v>
      </c>
      <c r="F26" s="19">
        <f t="shared" si="3"/>
        <v>14.674670881578948</v>
      </c>
      <c r="G26" s="19">
        <f t="shared" si="4"/>
        <v>5.8698683526315794</v>
      </c>
      <c r="H26" s="20">
        <f t="shared" si="5"/>
        <v>27.881874674999999</v>
      </c>
    </row>
    <row r="27" spans="1:8" x14ac:dyDescent="0.3">
      <c r="A27" s="8">
        <f t="shared" si="6"/>
        <v>20</v>
      </c>
      <c r="B27" s="18">
        <v>57757.08</v>
      </c>
      <c r="C27" s="18">
        <f t="shared" si="0"/>
        <v>60090.466032000004</v>
      </c>
      <c r="D27" s="18">
        <f t="shared" si="1"/>
        <v>5007.5388359999997</v>
      </c>
      <c r="E27" s="19">
        <f t="shared" si="2"/>
        <v>30.41015487449393</v>
      </c>
      <c r="F27" s="19">
        <f t="shared" si="3"/>
        <v>15.205077437246965</v>
      </c>
      <c r="G27" s="19">
        <f t="shared" si="4"/>
        <v>6.0820309748987862</v>
      </c>
      <c r="H27" s="20">
        <f t="shared" si="5"/>
        <v>28.889647130769234</v>
      </c>
    </row>
    <row r="28" spans="1:8" x14ac:dyDescent="0.3">
      <c r="A28" s="8">
        <f t="shared" si="6"/>
        <v>21</v>
      </c>
      <c r="B28" s="18">
        <v>57757.08</v>
      </c>
      <c r="C28" s="18">
        <f t="shared" si="0"/>
        <v>60090.466032000004</v>
      </c>
      <c r="D28" s="18">
        <f t="shared" si="1"/>
        <v>5007.5388359999997</v>
      </c>
      <c r="E28" s="19">
        <f t="shared" si="2"/>
        <v>30.41015487449393</v>
      </c>
      <c r="F28" s="19">
        <f t="shared" si="3"/>
        <v>15.205077437246965</v>
      </c>
      <c r="G28" s="19">
        <f t="shared" si="4"/>
        <v>6.0820309748987862</v>
      </c>
      <c r="H28" s="20">
        <f t="shared" si="5"/>
        <v>28.889647130769234</v>
      </c>
    </row>
    <row r="29" spans="1:8" x14ac:dyDescent="0.3">
      <c r="A29" s="8">
        <f t="shared" si="6"/>
        <v>22</v>
      </c>
      <c r="B29" s="18">
        <v>59995.73</v>
      </c>
      <c r="C29" s="18">
        <f t="shared" si="0"/>
        <v>62419.557492</v>
      </c>
      <c r="D29" s="18">
        <f t="shared" si="1"/>
        <v>5201.6297910000003</v>
      </c>
      <c r="E29" s="19">
        <f t="shared" si="2"/>
        <v>31.588844884615384</v>
      </c>
      <c r="F29" s="19">
        <f t="shared" si="3"/>
        <v>15.794422442307692</v>
      </c>
      <c r="G29" s="19">
        <f t="shared" si="4"/>
        <v>6.3177689769230767</v>
      </c>
      <c r="H29" s="20">
        <f t="shared" si="5"/>
        <v>30.009402640384614</v>
      </c>
    </row>
    <row r="30" spans="1:8" x14ac:dyDescent="0.3">
      <c r="A30" s="8">
        <f t="shared" si="6"/>
        <v>23</v>
      </c>
      <c r="B30" s="18">
        <v>62234.39</v>
      </c>
      <c r="C30" s="18">
        <f t="shared" si="0"/>
        <v>64748.659355999996</v>
      </c>
      <c r="D30" s="18">
        <f t="shared" si="1"/>
        <v>5395.7216129999997</v>
      </c>
      <c r="E30" s="19">
        <f t="shared" si="2"/>
        <v>32.767540159919029</v>
      </c>
      <c r="F30" s="19">
        <f t="shared" si="3"/>
        <v>16.383770079959515</v>
      </c>
      <c r="G30" s="19">
        <f t="shared" si="4"/>
        <v>6.5535080319838057</v>
      </c>
      <c r="H30" s="20">
        <f t="shared" si="5"/>
        <v>31.129163151923077</v>
      </c>
    </row>
    <row r="31" spans="1:8" x14ac:dyDescent="0.3">
      <c r="A31" s="8">
        <f t="shared" si="6"/>
        <v>24</v>
      </c>
      <c r="B31" s="18">
        <v>64025.3</v>
      </c>
      <c r="C31" s="18">
        <f t="shared" si="0"/>
        <v>66611.922120000003</v>
      </c>
      <c r="D31" s="18">
        <f t="shared" si="1"/>
        <v>5550.9935100000002</v>
      </c>
      <c r="E31" s="19">
        <f t="shared" si="2"/>
        <v>33.710486902834006</v>
      </c>
      <c r="F31" s="19">
        <f t="shared" si="3"/>
        <v>16.855243451417003</v>
      </c>
      <c r="G31" s="19">
        <f t="shared" si="4"/>
        <v>6.7420973805668014</v>
      </c>
      <c r="H31" s="20">
        <f t="shared" si="5"/>
        <v>32.024962557692312</v>
      </c>
    </row>
    <row r="32" spans="1:8" x14ac:dyDescent="0.3">
      <c r="A32" s="8">
        <f t="shared" si="6"/>
        <v>25</v>
      </c>
      <c r="B32" s="18">
        <v>64141.46</v>
      </c>
      <c r="C32" s="18">
        <f t="shared" si="0"/>
        <v>66732.774984000003</v>
      </c>
      <c r="D32" s="18">
        <f t="shared" si="1"/>
        <v>5561.064582</v>
      </c>
      <c r="E32" s="19">
        <f t="shared" si="2"/>
        <v>33.771647259109315</v>
      </c>
      <c r="F32" s="19">
        <f t="shared" si="3"/>
        <v>16.885823629554658</v>
      </c>
      <c r="G32" s="19">
        <f t="shared" si="4"/>
        <v>6.7543294518218628</v>
      </c>
      <c r="H32" s="20">
        <f t="shared" si="5"/>
        <v>32.08306489615385</v>
      </c>
    </row>
    <row r="33" spans="1:8" x14ac:dyDescent="0.3">
      <c r="A33" s="8">
        <f t="shared" si="6"/>
        <v>26</v>
      </c>
      <c r="B33" s="18">
        <v>64249.09</v>
      </c>
      <c r="C33" s="18">
        <f t="shared" si="0"/>
        <v>66844.75323599999</v>
      </c>
      <c r="D33" s="18">
        <f t="shared" si="1"/>
        <v>5570.3961029999991</v>
      </c>
      <c r="E33" s="19">
        <f t="shared" si="2"/>
        <v>33.828316414979753</v>
      </c>
      <c r="F33" s="19">
        <f t="shared" si="3"/>
        <v>16.914158207489876</v>
      </c>
      <c r="G33" s="19">
        <f t="shared" si="4"/>
        <v>6.7656632829959502</v>
      </c>
      <c r="H33" s="20">
        <f t="shared" si="5"/>
        <v>32.136900594230767</v>
      </c>
    </row>
    <row r="34" spans="1:8" x14ac:dyDescent="0.3">
      <c r="A34" s="8">
        <f t="shared" si="6"/>
        <v>27</v>
      </c>
      <c r="B34" s="18">
        <v>64348.81</v>
      </c>
      <c r="C34" s="18">
        <f t="shared" si="0"/>
        <v>66948.501923999997</v>
      </c>
      <c r="D34" s="18">
        <f t="shared" si="1"/>
        <v>5579.041827</v>
      </c>
      <c r="E34" s="19">
        <f t="shared" si="2"/>
        <v>33.88082081174089</v>
      </c>
      <c r="F34" s="19">
        <f t="shared" si="3"/>
        <v>16.940410405870445</v>
      </c>
      <c r="G34" s="19">
        <f t="shared" si="4"/>
        <v>6.7761641623481781</v>
      </c>
      <c r="H34" s="20">
        <f t="shared" si="5"/>
        <v>32.186779771153844</v>
      </c>
    </row>
    <row r="35" spans="1:8" x14ac:dyDescent="0.3">
      <c r="A35" s="8">
        <f t="shared" si="6"/>
        <v>28</v>
      </c>
      <c r="B35" s="18">
        <v>64441.2</v>
      </c>
      <c r="C35" s="18">
        <f t="shared" si="0"/>
        <v>67044.624479999999</v>
      </c>
      <c r="D35" s="18">
        <f t="shared" si="1"/>
        <v>5587.0520399999996</v>
      </c>
      <c r="E35" s="19">
        <f t="shared" si="2"/>
        <v>33.929465829959511</v>
      </c>
      <c r="F35" s="19">
        <f t="shared" si="3"/>
        <v>16.964732914979756</v>
      </c>
      <c r="G35" s="19">
        <f t="shared" si="4"/>
        <v>6.7858931659919026</v>
      </c>
      <c r="H35" s="20">
        <f t="shared" si="5"/>
        <v>32.232992538461538</v>
      </c>
    </row>
    <row r="36" spans="1:8" x14ac:dyDescent="0.3">
      <c r="A36" s="8">
        <f t="shared" si="6"/>
        <v>29</v>
      </c>
      <c r="B36" s="18">
        <v>64526.74</v>
      </c>
      <c r="C36" s="18">
        <f t="shared" si="0"/>
        <v>67133.620295999994</v>
      </c>
      <c r="D36" s="18">
        <f t="shared" si="1"/>
        <v>5594.4683580000001</v>
      </c>
      <c r="E36" s="19">
        <f t="shared" si="2"/>
        <v>33.974504198380565</v>
      </c>
      <c r="F36" s="19">
        <f t="shared" si="3"/>
        <v>16.987252099190282</v>
      </c>
      <c r="G36" s="19">
        <f t="shared" si="4"/>
        <v>6.7949008396761128</v>
      </c>
      <c r="H36" s="20">
        <f t="shared" si="5"/>
        <v>32.275778988461532</v>
      </c>
    </row>
    <row r="37" spans="1:8" x14ac:dyDescent="0.3">
      <c r="A37" s="8">
        <f t="shared" si="6"/>
        <v>30</v>
      </c>
      <c r="B37" s="18">
        <v>64606.05</v>
      </c>
      <c r="C37" s="18">
        <f t="shared" si="0"/>
        <v>67216.134420000002</v>
      </c>
      <c r="D37" s="18">
        <f t="shared" si="1"/>
        <v>5601.3445350000002</v>
      </c>
      <c r="E37" s="19">
        <f t="shared" si="2"/>
        <v>34.016262358299599</v>
      </c>
      <c r="F37" s="19">
        <f t="shared" si="3"/>
        <v>17.0081311791498</v>
      </c>
      <c r="G37" s="19">
        <f t="shared" si="4"/>
        <v>6.8032524716599196</v>
      </c>
      <c r="H37" s="20">
        <f t="shared" si="5"/>
        <v>32.315449240384616</v>
      </c>
    </row>
    <row r="38" spans="1:8" x14ac:dyDescent="0.3">
      <c r="A38" s="8">
        <f t="shared" si="6"/>
        <v>31</v>
      </c>
      <c r="B38" s="18">
        <v>64679.45</v>
      </c>
      <c r="C38" s="18">
        <f t="shared" si="0"/>
        <v>67292.499779999998</v>
      </c>
      <c r="D38" s="18">
        <f t="shared" si="1"/>
        <v>5607.7083149999999</v>
      </c>
      <c r="E38" s="19">
        <f t="shared" si="2"/>
        <v>34.054908795546559</v>
      </c>
      <c r="F38" s="19">
        <f t="shared" si="3"/>
        <v>17.02745439777328</v>
      </c>
      <c r="G38" s="19">
        <f t="shared" si="4"/>
        <v>6.8109817591093123</v>
      </c>
      <c r="H38" s="20">
        <f t="shared" si="5"/>
        <v>32.352163355769228</v>
      </c>
    </row>
    <row r="39" spans="1:8" x14ac:dyDescent="0.3">
      <c r="A39" s="8">
        <f t="shared" si="6"/>
        <v>32</v>
      </c>
      <c r="B39" s="18">
        <v>64747.44</v>
      </c>
      <c r="C39" s="18">
        <f t="shared" si="0"/>
        <v>67363.236575999996</v>
      </c>
      <c r="D39" s="18">
        <f t="shared" si="1"/>
        <v>5613.6030479999999</v>
      </c>
      <c r="E39" s="19">
        <f t="shared" si="2"/>
        <v>34.090706769230771</v>
      </c>
      <c r="F39" s="19">
        <f t="shared" si="3"/>
        <v>17.045353384615385</v>
      </c>
      <c r="G39" s="19">
        <f t="shared" si="4"/>
        <v>6.8181413538461539</v>
      </c>
      <c r="H39" s="20">
        <f t="shared" si="5"/>
        <v>32.386171430769231</v>
      </c>
    </row>
    <row r="40" spans="1:8" x14ac:dyDescent="0.3">
      <c r="A40" s="8">
        <f t="shared" si="6"/>
        <v>33</v>
      </c>
      <c r="B40" s="18">
        <v>64810.37</v>
      </c>
      <c r="C40" s="18">
        <f t="shared" si="0"/>
        <v>67428.708948</v>
      </c>
      <c r="D40" s="18">
        <f t="shared" si="1"/>
        <v>5619.0590790000006</v>
      </c>
      <c r="E40" s="19">
        <f t="shared" si="2"/>
        <v>34.123840560728745</v>
      </c>
      <c r="F40" s="19">
        <f t="shared" si="3"/>
        <v>17.061920280364372</v>
      </c>
      <c r="G40" s="19">
        <f t="shared" si="4"/>
        <v>6.8247681121457493</v>
      </c>
      <c r="H40" s="20">
        <f t="shared" si="5"/>
        <v>32.417648532692304</v>
      </c>
    </row>
    <row r="41" spans="1:8" x14ac:dyDescent="0.3">
      <c r="A41" s="8">
        <f t="shared" si="6"/>
        <v>34</v>
      </c>
      <c r="B41" s="18">
        <v>64868.68</v>
      </c>
      <c r="C41" s="18">
        <f t="shared" si="0"/>
        <v>67489.374672000005</v>
      </c>
      <c r="D41" s="18">
        <f t="shared" si="1"/>
        <v>5624.1145559999995</v>
      </c>
      <c r="E41" s="19">
        <f t="shared" si="2"/>
        <v>34.15454183805668</v>
      </c>
      <c r="F41" s="19">
        <f t="shared" si="3"/>
        <v>17.07727091902834</v>
      </c>
      <c r="G41" s="19">
        <f t="shared" si="4"/>
        <v>6.830908367611336</v>
      </c>
      <c r="H41" s="20">
        <f t="shared" si="5"/>
        <v>32.446814746153848</v>
      </c>
    </row>
    <row r="42" spans="1:8" x14ac:dyDescent="0.3">
      <c r="A42" s="21">
        <f t="shared" si="6"/>
        <v>35</v>
      </c>
      <c r="B42" s="22">
        <v>64922.63</v>
      </c>
      <c r="C42" s="22">
        <f t="shared" si="0"/>
        <v>67545.504251999999</v>
      </c>
      <c r="D42" s="22">
        <f t="shared" si="1"/>
        <v>5628.7920210000002</v>
      </c>
      <c r="E42" s="23">
        <f t="shared" si="2"/>
        <v>34.182947495951417</v>
      </c>
      <c r="F42" s="23">
        <f t="shared" si="3"/>
        <v>17.091473747975709</v>
      </c>
      <c r="G42" s="23">
        <f t="shared" si="4"/>
        <v>6.8365894991902838</v>
      </c>
      <c r="H42" s="24">
        <f t="shared" si="5"/>
        <v>32.473800121153843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28</v>
      </c>
      <c r="B1" s="1" t="s">
        <v>61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38683.82</v>
      </c>
      <c r="C7" s="18">
        <f t="shared" ref="C7:C42" si="0">B7*$D$3</f>
        <v>40246.646328000003</v>
      </c>
      <c r="D7" s="18">
        <f t="shared" ref="D7:D42" si="1">B7/12*$D$3</f>
        <v>3353.8871939999999</v>
      </c>
      <c r="E7" s="19">
        <f t="shared" ref="E7:E42" si="2">C7/1976</f>
        <v>20.367735995951417</v>
      </c>
      <c r="F7" s="19">
        <f>E7/2</f>
        <v>10.183867997975709</v>
      </c>
      <c r="G7" s="19">
        <f>E7/5</f>
        <v>4.0735471991902834</v>
      </c>
      <c r="H7" s="20">
        <f>C7/2080</f>
        <v>19.349349196153849</v>
      </c>
    </row>
    <row r="8" spans="1:8" x14ac:dyDescent="0.3">
      <c r="A8" s="8">
        <f>A7+1</f>
        <v>1</v>
      </c>
      <c r="B8" s="18">
        <v>39799.699999999997</v>
      </c>
      <c r="C8" s="18">
        <f t="shared" si="0"/>
        <v>41407.607879999996</v>
      </c>
      <c r="D8" s="18">
        <f t="shared" si="1"/>
        <v>3450.6339899999998</v>
      </c>
      <c r="E8" s="19">
        <f t="shared" si="2"/>
        <v>20.955267145748987</v>
      </c>
      <c r="F8" s="19">
        <f t="shared" ref="F8:F42" si="3">E8/2</f>
        <v>10.477633572874494</v>
      </c>
      <c r="G8" s="19">
        <f t="shared" ref="G8:G42" si="4">E8/5</f>
        <v>4.1910534291497976</v>
      </c>
      <c r="H8" s="20">
        <f t="shared" ref="H8:H42" si="5">C8/2080</f>
        <v>19.907503788461536</v>
      </c>
    </row>
    <row r="9" spans="1:8" x14ac:dyDescent="0.3">
      <c r="A9" s="8">
        <f t="shared" ref="A9:A42" si="6">A8+1</f>
        <v>2</v>
      </c>
      <c r="B9" s="18">
        <v>40962.080000000002</v>
      </c>
      <c r="C9" s="18">
        <f t="shared" si="0"/>
        <v>42616.948032</v>
      </c>
      <c r="D9" s="18">
        <f t="shared" si="1"/>
        <v>3551.4123359999999</v>
      </c>
      <c r="E9" s="19">
        <f t="shared" si="2"/>
        <v>21.567281392712552</v>
      </c>
      <c r="F9" s="19">
        <f t="shared" si="3"/>
        <v>10.783640696356276</v>
      </c>
      <c r="G9" s="19">
        <f t="shared" si="4"/>
        <v>4.3134562785425103</v>
      </c>
      <c r="H9" s="20">
        <f t="shared" si="5"/>
        <v>20.488917323076922</v>
      </c>
    </row>
    <row r="10" spans="1:8" x14ac:dyDescent="0.3">
      <c r="A10" s="8">
        <f t="shared" si="6"/>
        <v>3</v>
      </c>
      <c r="B10" s="18">
        <v>42124.43</v>
      </c>
      <c r="C10" s="18">
        <f t="shared" si="0"/>
        <v>43826.256972000003</v>
      </c>
      <c r="D10" s="18">
        <f t="shared" si="1"/>
        <v>3652.1880810000002</v>
      </c>
      <c r="E10" s="19">
        <f t="shared" si="2"/>
        <v>22.179279844129557</v>
      </c>
      <c r="F10" s="19">
        <f t="shared" si="3"/>
        <v>11.089639922064778</v>
      </c>
      <c r="G10" s="19">
        <f t="shared" si="4"/>
        <v>4.4358559688259112</v>
      </c>
      <c r="H10" s="20">
        <f t="shared" si="5"/>
        <v>21.070315851923077</v>
      </c>
    </row>
    <row r="11" spans="1:8" x14ac:dyDescent="0.3">
      <c r="A11" s="8">
        <f t="shared" si="6"/>
        <v>4</v>
      </c>
      <c r="B11" s="18">
        <v>43519.3</v>
      </c>
      <c r="C11" s="18">
        <f t="shared" si="0"/>
        <v>45277.479720000003</v>
      </c>
      <c r="D11" s="18">
        <f t="shared" si="1"/>
        <v>3773.1233100000004</v>
      </c>
      <c r="E11" s="19">
        <f t="shared" si="2"/>
        <v>22.913704311740894</v>
      </c>
      <c r="F11" s="19">
        <f t="shared" si="3"/>
        <v>11.456852155870447</v>
      </c>
      <c r="G11" s="19">
        <f t="shared" si="4"/>
        <v>4.5827408623481789</v>
      </c>
      <c r="H11" s="20">
        <f t="shared" si="5"/>
        <v>21.768019096153846</v>
      </c>
    </row>
    <row r="12" spans="1:8" x14ac:dyDescent="0.3">
      <c r="A12" s="8">
        <f t="shared" si="6"/>
        <v>5</v>
      </c>
      <c r="B12" s="18">
        <v>45332.6</v>
      </c>
      <c r="C12" s="18">
        <f t="shared" si="0"/>
        <v>47164.037039999996</v>
      </c>
      <c r="D12" s="18">
        <f t="shared" si="1"/>
        <v>3930.3364200000001</v>
      </c>
      <c r="E12" s="19">
        <f t="shared" si="2"/>
        <v>23.868439797570847</v>
      </c>
      <c r="F12" s="19">
        <f t="shared" si="3"/>
        <v>11.934219898785424</v>
      </c>
      <c r="G12" s="19">
        <f t="shared" si="4"/>
        <v>4.7736879595141692</v>
      </c>
      <c r="H12" s="20">
        <f t="shared" si="5"/>
        <v>22.675017807692306</v>
      </c>
    </row>
    <row r="13" spans="1:8" x14ac:dyDescent="0.3">
      <c r="A13" s="8">
        <f t="shared" si="6"/>
        <v>6</v>
      </c>
      <c r="B13" s="18">
        <v>45332.6</v>
      </c>
      <c r="C13" s="18">
        <f t="shared" si="0"/>
        <v>47164.037039999996</v>
      </c>
      <c r="D13" s="18">
        <f t="shared" si="1"/>
        <v>3930.3364200000001</v>
      </c>
      <c r="E13" s="19">
        <f t="shared" si="2"/>
        <v>23.868439797570847</v>
      </c>
      <c r="F13" s="19">
        <f t="shared" si="3"/>
        <v>11.934219898785424</v>
      </c>
      <c r="G13" s="19">
        <f t="shared" si="4"/>
        <v>4.7736879595141692</v>
      </c>
      <c r="H13" s="20">
        <f t="shared" si="5"/>
        <v>22.675017807692306</v>
      </c>
    </row>
    <row r="14" spans="1:8" x14ac:dyDescent="0.3">
      <c r="A14" s="8">
        <f t="shared" si="6"/>
        <v>7</v>
      </c>
      <c r="B14" s="18">
        <v>47192.38</v>
      </c>
      <c r="C14" s="18">
        <f t="shared" si="0"/>
        <v>49098.952151999998</v>
      </c>
      <c r="D14" s="18">
        <f t="shared" si="1"/>
        <v>4091.579346</v>
      </c>
      <c r="E14" s="19">
        <f t="shared" si="2"/>
        <v>24.847647850202428</v>
      </c>
      <c r="F14" s="19">
        <f t="shared" si="3"/>
        <v>12.423823925101214</v>
      </c>
      <c r="G14" s="19">
        <f t="shared" si="4"/>
        <v>4.9695295700404856</v>
      </c>
      <c r="H14" s="20">
        <f t="shared" si="5"/>
        <v>23.605265457692308</v>
      </c>
    </row>
    <row r="15" spans="1:8" x14ac:dyDescent="0.3">
      <c r="A15" s="8">
        <f t="shared" si="6"/>
        <v>8</v>
      </c>
      <c r="B15" s="18">
        <v>47192.38</v>
      </c>
      <c r="C15" s="18">
        <f t="shared" si="0"/>
        <v>49098.952151999998</v>
      </c>
      <c r="D15" s="18">
        <f t="shared" si="1"/>
        <v>4091.579346</v>
      </c>
      <c r="E15" s="19">
        <f t="shared" si="2"/>
        <v>24.847647850202428</v>
      </c>
      <c r="F15" s="19">
        <f t="shared" si="3"/>
        <v>12.423823925101214</v>
      </c>
      <c r="G15" s="19">
        <f t="shared" si="4"/>
        <v>4.9695295700404856</v>
      </c>
      <c r="H15" s="20">
        <f t="shared" si="5"/>
        <v>23.605265457692308</v>
      </c>
    </row>
    <row r="16" spans="1:8" x14ac:dyDescent="0.3">
      <c r="A16" s="8">
        <f t="shared" si="6"/>
        <v>9</v>
      </c>
      <c r="B16" s="18">
        <v>49052.2</v>
      </c>
      <c r="C16" s="18">
        <f t="shared" si="0"/>
        <v>51033.908879999995</v>
      </c>
      <c r="D16" s="18">
        <f t="shared" si="1"/>
        <v>4252.8257399999993</v>
      </c>
      <c r="E16" s="19">
        <f t="shared" si="2"/>
        <v>25.82687696356275</v>
      </c>
      <c r="F16" s="19">
        <f t="shared" si="3"/>
        <v>12.913438481781375</v>
      </c>
      <c r="G16" s="19">
        <f t="shared" si="4"/>
        <v>5.1653753927125496</v>
      </c>
      <c r="H16" s="20">
        <f t="shared" si="5"/>
        <v>24.535533115384613</v>
      </c>
    </row>
    <row r="17" spans="1:8" x14ac:dyDescent="0.3">
      <c r="A17" s="8">
        <f t="shared" si="6"/>
        <v>10</v>
      </c>
      <c r="B17" s="18">
        <v>49052.2</v>
      </c>
      <c r="C17" s="18">
        <f t="shared" si="0"/>
        <v>51033.908879999995</v>
      </c>
      <c r="D17" s="18">
        <f t="shared" si="1"/>
        <v>4252.8257399999993</v>
      </c>
      <c r="E17" s="19">
        <f t="shared" si="2"/>
        <v>25.82687696356275</v>
      </c>
      <c r="F17" s="19">
        <f t="shared" si="3"/>
        <v>12.913438481781375</v>
      </c>
      <c r="G17" s="19">
        <f t="shared" si="4"/>
        <v>5.1653753927125496</v>
      </c>
      <c r="H17" s="20">
        <f t="shared" si="5"/>
        <v>24.535533115384613</v>
      </c>
    </row>
    <row r="18" spans="1:8" x14ac:dyDescent="0.3">
      <c r="A18" s="8">
        <f t="shared" si="6"/>
        <v>11</v>
      </c>
      <c r="B18" s="18">
        <v>51376.95</v>
      </c>
      <c r="C18" s="18">
        <f t="shared" si="0"/>
        <v>53452.578779999996</v>
      </c>
      <c r="D18" s="18">
        <f t="shared" si="1"/>
        <v>4454.3815649999997</v>
      </c>
      <c r="E18" s="19">
        <f t="shared" si="2"/>
        <v>27.05090019230769</v>
      </c>
      <c r="F18" s="19">
        <f t="shared" si="3"/>
        <v>13.525450096153845</v>
      </c>
      <c r="G18" s="19">
        <f t="shared" si="4"/>
        <v>5.4101800384615384</v>
      </c>
      <c r="H18" s="20">
        <f t="shared" si="5"/>
        <v>25.698355182692307</v>
      </c>
    </row>
    <row r="19" spans="1:8" x14ac:dyDescent="0.3">
      <c r="A19" s="8">
        <f t="shared" si="6"/>
        <v>12</v>
      </c>
      <c r="B19" s="18">
        <v>51376.95</v>
      </c>
      <c r="C19" s="18">
        <f t="shared" si="0"/>
        <v>53452.578779999996</v>
      </c>
      <c r="D19" s="18">
        <f t="shared" si="1"/>
        <v>4454.3815649999997</v>
      </c>
      <c r="E19" s="19">
        <f t="shared" si="2"/>
        <v>27.05090019230769</v>
      </c>
      <c r="F19" s="19">
        <f t="shared" si="3"/>
        <v>13.525450096153845</v>
      </c>
      <c r="G19" s="19">
        <f t="shared" si="4"/>
        <v>5.4101800384615384</v>
      </c>
      <c r="H19" s="20">
        <f t="shared" si="5"/>
        <v>25.698355182692307</v>
      </c>
    </row>
    <row r="20" spans="1:8" x14ac:dyDescent="0.3">
      <c r="A20" s="8">
        <f t="shared" si="6"/>
        <v>13</v>
      </c>
      <c r="B20" s="18">
        <v>53469.22</v>
      </c>
      <c r="C20" s="18">
        <f t="shared" si="0"/>
        <v>55629.376488000002</v>
      </c>
      <c r="D20" s="18">
        <f t="shared" si="1"/>
        <v>4635.7813740000001</v>
      </c>
      <c r="E20" s="19">
        <f t="shared" si="2"/>
        <v>28.152518465587047</v>
      </c>
      <c r="F20" s="19">
        <f t="shared" si="3"/>
        <v>14.076259232793523</v>
      </c>
      <c r="G20" s="19">
        <f t="shared" si="4"/>
        <v>5.6305036931174097</v>
      </c>
      <c r="H20" s="20">
        <f t="shared" si="5"/>
        <v>26.744892542307692</v>
      </c>
    </row>
    <row r="21" spans="1:8" x14ac:dyDescent="0.3">
      <c r="A21" s="8">
        <f t="shared" si="6"/>
        <v>14</v>
      </c>
      <c r="B21" s="18">
        <v>53469.22</v>
      </c>
      <c r="C21" s="18">
        <f t="shared" si="0"/>
        <v>55629.376488000002</v>
      </c>
      <c r="D21" s="18">
        <f t="shared" si="1"/>
        <v>4635.7813740000001</v>
      </c>
      <c r="E21" s="19">
        <f t="shared" si="2"/>
        <v>28.152518465587047</v>
      </c>
      <c r="F21" s="19">
        <f t="shared" si="3"/>
        <v>14.076259232793523</v>
      </c>
      <c r="G21" s="19">
        <f t="shared" si="4"/>
        <v>5.6305036931174097</v>
      </c>
      <c r="H21" s="20">
        <f t="shared" si="5"/>
        <v>26.744892542307692</v>
      </c>
    </row>
    <row r="22" spans="1:8" x14ac:dyDescent="0.3">
      <c r="A22" s="8">
        <f t="shared" si="6"/>
        <v>15</v>
      </c>
      <c r="B22" s="18">
        <v>55561.51</v>
      </c>
      <c r="C22" s="18">
        <f t="shared" si="0"/>
        <v>57806.195004000001</v>
      </c>
      <c r="D22" s="18">
        <f t="shared" si="1"/>
        <v>4817.1829170000001</v>
      </c>
      <c r="E22" s="19">
        <f t="shared" si="2"/>
        <v>29.254147269230771</v>
      </c>
      <c r="F22" s="19">
        <f t="shared" si="3"/>
        <v>14.627073634615385</v>
      </c>
      <c r="G22" s="19">
        <f t="shared" si="4"/>
        <v>5.8508294538461545</v>
      </c>
      <c r="H22" s="20">
        <f t="shared" si="5"/>
        <v>27.791439905769231</v>
      </c>
    </row>
    <row r="23" spans="1:8" x14ac:dyDescent="0.3">
      <c r="A23" s="8">
        <f t="shared" si="6"/>
        <v>16</v>
      </c>
      <c r="B23" s="18">
        <v>55561.51</v>
      </c>
      <c r="C23" s="18">
        <f t="shared" si="0"/>
        <v>57806.195004000001</v>
      </c>
      <c r="D23" s="18">
        <f t="shared" si="1"/>
        <v>4817.1829170000001</v>
      </c>
      <c r="E23" s="19">
        <f t="shared" si="2"/>
        <v>29.254147269230771</v>
      </c>
      <c r="F23" s="19">
        <f t="shared" si="3"/>
        <v>14.627073634615385</v>
      </c>
      <c r="G23" s="19">
        <f t="shared" si="4"/>
        <v>5.8508294538461545</v>
      </c>
      <c r="H23" s="20">
        <f t="shared" si="5"/>
        <v>27.791439905769231</v>
      </c>
    </row>
    <row r="24" spans="1:8" x14ac:dyDescent="0.3">
      <c r="A24" s="8">
        <f t="shared" si="6"/>
        <v>17</v>
      </c>
      <c r="B24" s="18">
        <v>57886.26</v>
      </c>
      <c r="C24" s="18">
        <f t="shared" si="0"/>
        <v>60224.864904000002</v>
      </c>
      <c r="D24" s="18">
        <f t="shared" si="1"/>
        <v>5018.7387420000005</v>
      </c>
      <c r="E24" s="19">
        <f t="shared" si="2"/>
        <v>30.478170497975711</v>
      </c>
      <c r="F24" s="19">
        <f t="shared" si="3"/>
        <v>15.239085248987855</v>
      </c>
      <c r="G24" s="19">
        <f t="shared" si="4"/>
        <v>6.0956340995951424</v>
      </c>
      <c r="H24" s="20">
        <f t="shared" si="5"/>
        <v>28.954261973076925</v>
      </c>
    </row>
    <row r="25" spans="1:8" x14ac:dyDescent="0.3">
      <c r="A25" s="8">
        <f t="shared" si="6"/>
        <v>18</v>
      </c>
      <c r="B25" s="18">
        <v>57886.26</v>
      </c>
      <c r="C25" s="18">
        <f t="shared" si="0"/>
        <v>60224.864904000002</v>
      </c>
      <c r="D25" s="18">
        <f t="shared" si="1"/>
        <v>5018.7387420000005</v>
      </c>
      <c r="E25" s="19">
        <f t="shared" si="2"/>
        <v>30.478170497975711</v>
      </c>
      <c r="F25" s="19">
        <f t="shared" si="3"/>
        <v>15.239085248987855</v>
      </c>
      <c r="G25" s="19">
        <f t="shared" si="4"/>
        <v>6.0956340995951424</v>
      </c>
      <c r="H25" s="20">
        <f t="shared" si="5"/>
        <v>28.954261973076925</v>
      </c>
    </row>
    <row r="26" spans="1:8" x14ac:dyDescent="0.3">
      <c r="A26" s="8">
        <f t="shared" si="6"/>
        <v>19</v>
      </c>
      <c r="B26" s="18">
        <v>57886.26</v>
      </c>
      <c r="C26" s="18">
        <f t="shared" si="0"/>
        <v>60224.864904000002</v>
      </c>
      <c r="D26" s="18">
        <f t="shared" si="1"/>
        <v>5018.7387420000005</v>
      </c>
      <c r="E26" s="19">
        <f t="shared" si="2"/>
        <v>30.478170497975711</v>
      </c>
      <c r="F26" s="19">
        <f t="shared" si="3"/>
        <v>15.239085248987855</v>
      </c>
      <c r="G26" s="19">
        <f t="shared" si="4"/>
        <v>6.0956340995951424</v>
      </c>
      <c r="H26" s="20">
        <f t="shared" si="5"/>
        <v>28.954261973076925</v>
      </c>
    </row>
    <row r="27" spans="1:8" x14ac:dyDescent="0.3">
      <c r="A27" s="8">
        <f t="shared" si="6"/>
        <v>20</v>
      </c>
      <c r="B27" s="18">
        <v>59978.5</v>
      </c>
      <c r="C27" s="18">
        <f t="shared" si="0"/>
        <v>62401.631399999998</v>
      </c>
      <c r="D27" s="18">
        <f t="shared" si="1"/>
        <v>5200.1359499999999</v>
      </c>
      <c r="E27" s="19">
        <f t="shared" si="2"/>
        <v>31.579772975708501</v>
      </c>
      <c r="F27" s="19">
        <f t="shared" si="3"/>
        <v>15.78988648785425</v>
      </c>
      <c r="G27" s="19">
        <f t="shared" si="4"/>
        <v>6.3159545951417</v>
      </c>
      <c r="H27" s="20">
        <f t="shared" si="5"/>
        <v>30.000784326923075</v>
      </c>
    </row>
    <row r="28" spans="1:8" x14ac:dyDescent="0.3">
      <c r="A28" s="8">
        <f t="shared" si="6"/>
        <v>21</v>
      </c>
      <c r="B28" s="18">
        <v>59978.5</v>
      </c>
      <c r="C28" s="18">
        <f t="shared" si="0"/>
        <v>62401.631399999998</v>
      </c>
      <c r="D28" s="18">
        <f t="shared" si="1"/>
        <v>5200.1359499999999</v>
      </c>
      <c r="E28" s="19">
        <f t="shared" si="2"/>
        <v>31.579772975708501</v>
      </c>
      <c r="F28" s="19">
        <f t="shared" si="3"/>
        <v>15.78988648785425</v>
      </c>
      <c r="G28" s="19">
        <f t="shared" si="4"/>
        <v>6.3159545951417</v>
      </c>
      <c r="H28" s="20">
        <f t="shared" si="5"/>
        <v>30.000784326923075</v>
      </c>
    </row>
    <row r="29" spans="1:8" x14ac:dyDescent="0.3">
      <c r="A29" s="8">
        <f t="shared" si="6"/>
        <v>22</v>
      </c>
      <c r="B29" s="18">
        <v>62303.24</v>
      </c>
      <c r="C29" s="18">
        <f t="shared" si="0"/>
        <v>64820.290895999999</v>
      </c>
      <c r="D29" s="18">
        <f t="shared" si="1"/>
        <v>5401.6909079999996</v>
      </c>
      <c r="E29" s="19">
        <f t="shared" si="2"/>
        <v>32.803790939271252</v>
      </c>
      <c r="F29" s="19">
        <f t="shared" si="3"/>
        <v>16.401895469635626</v>
      </c>
      <c r="G29" s="19">
        <f t="shared" si="4"/>
        <v>6.5607581878542502</v>
      </c>
      <c r="H29" s="20">
        <f t="shared" si="5"/>
        <v>31.16360139230769</v>
      </c>
    </row>
    <row r="30" spans="1:8" x14ac:dyDescent="0.3">
      <c r="A30" s="8">
        <f t="shared" si="6"/>
        <v>23</v>
      </c>
      <c r="B30" s="18">
        <v>64628.03</v>
      </c>
      <c r="C30" s="18">
        <f t="shared" si="0"/>
        <v>67239.002412000002</v>
      </c>
      <c r="D30" s="18">
        <f t="shared" si="1"/>
        <v>5603.2502009999998</v>
      </c>
      <c r="E30" s="19">
        <f t="shared" si="2"/>
        <v>34.027835228744941</v>
      </c>
      <c r="F30" s="19">
        <f t="shared" si="3"/>
        <v>17.01391761437247</v>
      </c>
      <c r="G30" s="19">
        <f t="shared" si="4"/>
        <v>6.8055670457489885</v>
      </c>
      <c r="H30" s="20">
        <f t="shared" si="5"/>
        <v>32.326443467307691</v>
      </c>
    </row>
    <row r="31" spans="1:8" x14ac:dyDescent="0.3">
      <c r="A31" s="8">
        <f t="shared" si="6"/>
        <v>24</v>
      </c>
      <c r="B31" s="18">
        <v>66487.81</v>
      </c>
      <c r="C31" s="18">
        <f t="shared" si="0"/>
        <v>69173.917524000004</v>
      </c>
      <c r="D31" s="18">
        <f t="shared" si="1"/>
        <v>5764.4931269999997</v>
      </c>
      <c r="E31" s="19">
        <f t="shared" si="2"/>
        <v>35.007043281376518</v>
      </c>
      <c r="F31" s="19">
        <f t="shared" si="3"/>
        <v>17.503521640688259</v>
      </c>
      <c r="G31" s="19">
        <f t="shared" si="4"/>
        <v>7.001408656275304</v>
      </c>
      <c r="H31" s="20">
        <f t="shared" si="5"/>
        <v>33.256691117307696</v>
      </c>
    </row>
    <row r="32" spans="1:8" x14ac:dyDescent="0.3">
      <c r="A32" s="8">
        <f t="shared" si="6"/>
        <v>25</v>
      </c>
      <c r="B32" s="18">
        <v>66608.44</v>
      </c>
      <c r="C32" s="18">
        <f t="shared" si="0"/>
        <v>69299.420976000009</v>
      </c>
      <c r="D32" s="18">
        <f t="shared" si="1"/>
        <v>5774.9517480000004</v>
      </c>
      <c r="E32" s="19">
        <f t="shared" si="2"/>
        <v>35.070557174089075</v>
      </c>
      <c r="F32" s="19">
        <f t="shared" si="3"/>
        <v>17.535278587044537</v>
      </c>
      <c r="G32" s="19">
        <f t="shared" si="4"/>
        <v>7.0141114348178153</v>
      </c>
      <c r="H32" s="20">
        <f t="shared" si="5"/>
        <v>33.317029315384616</v>
      </c>
    </row>
    <row r="33" spans="1:8" x14ac:dyDescent="0.3">
      <c r="A33" s="8">
        <f t="shared" si="6"/>
        <v>26</v>
      </c>
      <c r="B33" s="18">
        <v>66720.210000000006</v>
      </c>
      <c r="C33" s="18">
        <f t="shared" si="0"/>
        <v>69415.706484000009</v>
      </c>
      <c r="D33" s="18">
        <f t="shared" si="1"/>
        <v>5784.6422070000008</v>
      </c>
      <c r="E33" s="19">
        <f t="shared" si="2"/>
        <v>35.129406115384619</v>
      </c>
      <c r="F33" s="19">
        <f t="shared" si="3"/>
        <v>17.564703057692309</v>
      </c>
      <c r="G33" s="19">
        <f t="shared" si="4"/>
        <v>7.0258812230769241</v>
      </c>
      <c r="H33" s="20">
        <f t="shared" si="5"/>
        <v>33.372935809615392</v>
      </c>
    </row>
    <row r="34" spans="1:8" x14ac:dyDescent="0.3">
      <c r="A34" s="8">
        <f t="shared" si="6"/>
        <v>27</v>
      </c>
      <c r="B34" s="18">
        <v>66823.77</v>
      </c>
      <c r="C34" s="18">
        <f t="shared" si="0"/>
        <v>69523.450307999999</v>
      </c>
      <c r="D34" s="18">
        <f t="shared" si="1"/>
        <v>5793.6208589999997</v>
      </c>
      <c r="E34" s="19">
        <f t="shared" si="2"/>
        <v>35.183932342105265</v>
      </c>
      <c r="F34" s="19">
        <f t="shared" si="3"/>
        <v>17.591966171052633</v>
      </c>
      <c r="G34" s="19">
        <f t="shared" si="4"/>
        <v>7.0367864684210533</v>
      </c>
      <c r="H34" s="20">
        <f t="shared" si="5"/>
        <v>33.424735724999998</v>
      </c>
    </row>
    <row r="35" spans="1:8" x14ac:dyDescent="0.3">
      <c r="A35" s="8">
        <f t="shared" si="6"/>
        <v>28</v>
      </c>
      <c r="B35" s="18">
        <v>66919.710000000006</v>
      </c>
      <c r="C35" s="18">
        <f t="shared" si="0"/>
        <v>69623.266284000012</v>
      </c>
      <c r="D35" s="18">
        <f t="shared" si="1"/>
        <v>5801.938857000001</v>
      </c>
      <c r="E35" s="19">
        <f t="shared" si="2"/>
        <v>35.234446500000004</v>
      </c>
      <c r="F35" s="19">
        <f t="shared" si="3"/>
        <v>17.617223250000002</v>
      </c>
      <c r="G35" s="19">
        <f t="shared" si="4"/>
        <v>7.046889300000001</v>
      </c>
      <c r="H35" s="20">
        <f t="shared" si="5"/>
        <v>33.472724175000003</v>
      </c>
    </row>
    <row r="36" spans="1:8" x14ac:dyDescent="0.3">
      <c r="A36" s="8">
        <f t="shared" si="6"/>
        <v>29</v>
      </c>
      <c r="B36" s="18">
        <v>67008.539999999994</v>
      </c>
      <c r="C36" s="18">
        <f t="shared" si="0"/>
        <v>69715.685015999989</v>
      </c>
      <c r="D36" s="18">
        <f t="shared" si="1"/>
        <v>5809.640417999999</v>
      </c>
      <c r="E36" s="19">
        <f t="shared" si="2"/>
        <v>35.28121711336032</v>
      </c>
      <c r="F36" s="19">
        <f t="shared" si="3"/>
        <v>17.64060855668016</v>
      </c>
      <c r="G36" s="19">
        <f t="shared" si="4"/>
        <v>7.0562434226720638</v>
      </c>
      <c r="H36" s="20">
        <f t="shared" si="5"/>
        <v>33.517156257692299</v>
      </c>
    </row>
    <row r="37" spans="1:8" x14ac:dyDescent="0.3">
      <c r="A37" s="8">
        <f t="shared" si="6"/>
        <v>30</v>
      </c>
      <c r="B37" s="18">
        <v>67090.899999999994</v>
      </c>
      <c r="C37" s="18">
        <f t="shared" si="0"/>
        <v>69801.372359999994</v>
      </c>
      <c r="D37" s="18">
        <f t="shared" si="1"/>
        <v>5816.7810299999992</v>
      </c>
      <c r="E37" s="19">
        <f t="shared" si="2"/>
        <v>35.324581153846154</v>
      </c>
      <c r="F37" s="19">
        <f t="shared" si="3"/>
        <v>17.662290576923077</v>
      </c>
      <c r="G37" s="19">
        <f t="shared" si="4"/>
        <v>7.0649162307692306</v>
      </c>
      <c r="H37" s="20">
        <f t="shared" si="5"/>
        <v>33.55835209615384</v>
      </c>
    </row>
    <row r="38" spans="1:8" x14ac:dyDescent="0.3">
      <c r="A38" s="8">
        <f t="shared" si="6"/>
        <v>31</v>
      </c>
      <c r="B38" s="18">
        <v>67167.13</v>
      </c>
      <c r="C38" s="18">
        <f t="shared" si="0"/>
        <v>69880.682052000004</v>
      </c>
      <c r="D38" s="18">
        <f t="shared" si="1"/>
        <v>5823.390171</v>
      </c>
      <c r="E38" s="19">
        <f t="shared" si="2"/>
        <v>35.364717637651822</v>
      </c>
      <c r="F38" s="19">
        <f t="shared" si="3"/>
        <v>17.682358818825911</v>
      </c>
      <c r="G38" s="19">
        <f t="shared" si="4"/>
        <v>7.0729435275303647</v>
      </c>
      <c r="H38" s="20">
        <f t="shared" si="5"/>
        <v>33.596481755769233</v>
      </c>
    </row>
    <row r="39" spans="1:8" x14ac:dyDescent="0.3">
      <c r="A39" s="8">
        <f t="shared" si="6"/>
        <v>32</v>
      </c>
      <c r="B39" s="18">
        <v>67237.73</v>
      </c>
      <c r="C39" s="18">
        <f t="shared" si="0"/>
        <v>69954.134292000002</v>
      </c>
      <c r="D39" s="18">
        <f t="shared" si="1"/>
        <v>5829.5111909999996</v>
      </c>
      <c r="E39" s="19">
        <f t="shared" si="2"/>
        <v>35.401889823886641</v>
      </c>
      <c r="F39" s="19">
        <f t="shared" si="3"/>
        <v>17.700944911943321</v>
      </c>
      <c r="G39" s="19">
        <f t="shared" si="4"/>
        <v>7.0803779647773286</v>
      </c>
      <c r="H39" s="20">
        <f t="shared" si="5"/>
        <v>33.631795332692306</v>
      </c>
    </row>
    <row r="40" spans="1:8" x14ac:dyDescent="0.3">
      <c r="A40" s="8">
        <f t="shared" si="6"/>
        <v>33</v>
      </c>
      <c r="B40" s="18">
        <v>67303.08</v>
      </c>
      <c r="C40" s="18">
        <f t="shared" si="0"/>
        <v>70022.124431999997</v>
      </c>
      <c r="D40" s="18">
        <f t="shared" si="1"/>
        <v>5835.177036</v>
      </c>
      <c r="E40" s="19">
        <f t="shared" si="2"/>
        <v>35.436297789473684</v>
      </c>
      <c r="F40" s="19">
        <f t="shared" si="3"/>
        <v>17.718148894736842</v>
      </c>
      <c r="G40" s="19">
        <f t="shared" si="4"/>
        <v>7.087259557894737</v>
      </c>
      <c r="H40" s="20">
        <f t="shared" si="5"/>
        <v>33.664482899999996</v>
      </c>
    </row>
    <row r="41" spans="1:8" x14ac:dyDescent="0.3">
      <c r="A41" s="8">
        <f t="shared" si="6"/>
        <v>34</v>
      </c>
      <c r="B41" s="18">
        <v>67363.64</v>
      </c>
      <c r="C41" s="18">
        <f t="shared" si="0"/>
        <v>70085.131055999998</v>
      </c>
      <c r="D41" s="18">
        <f t="shared" si="1"/>
        <v>5840.4275879999996</v>
      </c>
      <c r="E41" s="19">
        <f t="shared" si="2"/>
        <v>35.46818373279352</v>
      </c>
      <c r="F41" s="19">
        <f t="shared" si="3"/>
        <v>17.73409186639676</v>
      </c>
      <c r="G41" s="19">
        <f t="shared" si="4"/>
        <v>7.0936367465587038</v>
      </c>
      <c r="H41" s="20">
        <f t="shared" si="5"/>
        <v>33.694774546153845</v>
      </c>
    </row>
    <row r="42" spans="1:8" x14ac:dyDescent="0.3">
      <c r="A42" s="21">
        <f t="shared" si="6"/>
        <v>35</v>
      </c>
      <c r="B42" s="22">
        <v>67419.66</v>
      </c>
      <c r="C42" s="22">
        <f t="shared" si="0"/>
        <v>70143.414264000006</v>
      </c>
      <c r="D42" s="22">
        <f t="shared" si="1"/>
        <v>5845.2845219999999</v>
      </c>
      <c r="E42" s="23">
        <f t="shared" si="2"/>
        <v>35.497679283400814</v>
      </c>
      <c r="F42" s="23">
        <f t="shared" si="3"/>
        <v>17.748839641700407</v>
      </c>
      <c r="G42" s="23">
        <f t="shared" si="4"/>
        <v>7.0995358566801627</v>
      </c>
      <c r="H42" s="24">
        <f t="shared" si="5"/>
        <v>33.722795319230769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30</v>
      </c>
      <c r="B1" s="1" t="s">
        <v>62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40065.370000000003</v>
      </c>
      <c r="C7" s="18">
        <f t="shared" ref="C7:C42" si="0">B7*$D$3</f>
        <v>41684.010948000003</v>
      </c>
      <c r="D7" s="18">
        <f t="shared" ref="D7:D42" si="1">B7/12*$D$3</f>
        <v>3473.6675790000004</v>
      </c>
      <c r="E7" s="19">
        <f t="shared" ref="E7:E42" si="2">C7/1976</f>
        <v>21.095147240890689</v>
      </c>
      <c r="F7" s="19">
        <f>E7/2</f>
        <v>10.547573620445345</v>
      </c>
      <c r="G7" s="19">
        <f>E7/5</f>
        <v>4.2190294481781381</v>
      </c>
      <c r="H7" s="20">
        <f>C7/2080</f>
        <v>20.040389878846156</v>
      </c>
    </row>
    <row r="8" spans="1:8" x14ac:dyDescent="0.3">
      <c r="A8" s="8">
        <f>A7+1</f>
        <v>1</v>
      </c>
      <c r="B8" s="18">
        <v>41221.089999999997</v>
      </c>
      <c r="C8" s="18">
        <f t="shared" si="0"/>
        <v>42886.422035999996</v>
      </c>
      <c r="D8" s="18">
        <f t="shared" si="1"/>
        <v>3573.8685029999997</v>
      </c>
      <c r="E8" s="19">
        <f t="shared" si="2"/>
        <v>21.703654876518218</v>
      </c>
      <c r="F8" s="19">
        <f t="shared" ref="F8:F42" si="3">E8/2</f>
        <v>10.851827438259109</v>
      </c>
      <c r="G8" s="19">
        <f t="shared" ref="G8:G42" si="4">E8/5</f>
        <v>4.3407309753036438</v>
      </c>
      <c r="H8" s="20">
        <f t="shared" ref="H8:H42" si="5">C8/2080</f>
        <v>20.618472132692307</v>
      </c>
    </row>
    <row r="9" spans="1:8" x14ac:dyDescent="0.3">
      <c r="A9" s="8">
        <f t="shared" ref="A9:A42" si="6">A8+1</f>
        <v>2</v>
      </c>
      <c r="B9" s="18">
        <v>42424.99</v>
      </c>
      <c r="C9" s="18">
        <f t="shared" si="0"/>
        <v>44138.959596000001</v>
      </c>
      <c r="D9" s="18">
        <f t="shared" si="1"/>
        <v>3678.2466329999997</v>
      </c>
      <c r="E9" s="19">
        <f t="shared" si="2"/>
        <v>22.33753015991903</v>
      </c>
      <c r="F9" s="19">
        <f t="shared" si="3"/>
        <v>11.168765079959515</v>
      </c>
      <c r="G9" s="19">
        <f t="shared" si="4"/>
        <v>4.467506031983806</v>
      </c>
      <c r="H9" s="20">
        <f t="shared" si="5"/>
        <v>21.220653651923076</v>
      </c>
    </row>
    <row r="10" spans="1:8" x14ac:dyDescent="0.3">
      <c r="A10" s="8">
        <f t="shared" si="6"/>
        <v>3</v>
      </c>
      <c r="B10" s="18">
        <v>43628.89</v>
      </c>
      <c r="C10" s="18">
        <f t="shared" si="0"/>
        <v>45391.497155999998</v>
      </c>
      <c r="D10" s="18">
        <f t="shared" si="1"/>
        <v>3782.6247629999998</v>
      </c>
      <c r="E10" s="19">
        <f t="shared" si="2"/>
        <v>22.971405443319838</v>
      </c>
      <c r="F10" s="19">
        <f t="shared" si="3"/>
        <v>11.485702721659919</v>
      </c>
      <c r="G10" s="19">
        <f t="shared" si="4"/>
        <v>4.5942810886639673</v>
      </c>
      <c r="H10" s="20">
        <f t="shared" si="5"/>
        <v>21.822835171153844</v>
      </c>
    </row>
    <row r="11" spans="1:8" x14ac:dyDescent="0.3">
      <c r="A11" s="8">
        <f t="shared" si="6"/>
        <v>4</v>
      </c>
      <c r="B11" s="18">
        <v>45073.55</v>
      </c>
      <c r="C11" s="18">
        <f t="shared" si="0"/>
        <v>46894.521420000005</v>
      </c>
      <c r="D11" s="18">
        <f t="shared" si="1"/>
        <v>3907.8767850000004</v>
      </c>
      <c r="E11" s="19">
        <f t="shared" si="2"/>
        <v>23.732045253036439</v>
      </c>
      <c r="F11" s="19">
        <f t="shared" si="3"/>
        <v>11.86602262651822</v>
      </c>
      <c r="G11" s="19">
        <f t="shared" si="4"/>
        <v>4.746409050607288</v>
      </c>
      <c r="H11" s="20">
        <f t="shared" si="5"/>
        <v>22.545442990384618</v>
      </c>
    </row>
    <row r="12" spans="1:8" x14ac:dyDescent="0.3">
      <c r="A12" s="8">
        <f t="shared" si="6"/>
        <v>5</v>
      </c>
      <c r="B12" s="18">
        <v>46951.63</v>
      </c>
      <c r="C12" s="18">
        <f t="shared" si="0"/>
        <v>48848.475851999996</v>
      </c>
      <c r="D12" s="18">
        <f t="shared" si="1"/>
        <v>4070.7063210000001</v>
      </c>
      <c r="E12" s="19">
        <f t="shared" si="2"/>
        <v>24.720888589068824</v>
      </c>
      <c r="F12" s="19">
        <f t="shared" si="3"/>
        <v>12.360444294534412</v>
      </c>
      <c r="G12" s="19">
        <f t="shared" si="4"/>
        <v>4.9441777178137647</v>
      </c>
      <c r="H12" s="20">
        <f t="shared" si="5"/>
        <v>23.484844159615381</v>
      </c>
    </row>
    <row r="13" spans="1:8" x14ac:dyDescent="0.3">
      <c r="A13" s="8">
        <f t="shared" si="6"/>
        <v>6</v>
      </c>
      <c r="B13" s="18">
        <v>46951.63</v>
      </c>
      <c r="C13" s="18">
        <f t="shared" si="0"/>
        <v>48848.475851999996</v>
      </c>
      <c r="D13" s="18">
        <f t="shared" si="1"/>
        <v>4070.7063210000001</v>
      </c>
      <c r="E13" s="19">
        <f t="shared" si="2"/>
        <v>24.720888589068824</v>
      </c>
      <c r="F13" s="19">
        <f t="shared" si="3"/>
        <v>12.360444294534412</v>
      </c>
      <c r="G13" s="19">
        <f t="shared" si="4"/>
        <v>4.9441777178137647</v>
      </c>
      <c r="H13" s="20">
        <f t="shared" si="5"/>
        <v>23.484844159615381</v>
      </c>
    </row>
    <row r="14" spans="1:8" x14ac:dyDescent="0.3">
      <c r="A14" s="8">
        <f t="shared" si="6"/>
        <v>7</v>
      </c>
      <c r="B14" s="18">
        <v>48877.85</v>
      </c>
      <c r="C14" s="18">
        <f t="shared" si="0"/>
        <v>50852.515139999996</v>
      </c>
      <c r="D14" s="18">
        <f t="shared" si="1"/>
        <v>4237.7095950000003</v>
      </c>
      <c r="E14" s="19">
        <f t="shared" si="2"/>
        <v>25.735078512145748</v>
      </c>
      <c r="F14" s="19">
        <f t="shared" si="3"/>
        <v>12.867539256072874</v>
      </c>
      <c r="G14" s="19">
        <f t="shared" si="4"/>
        <v>5.1470157024291492</v>
      </c>
      <c r="H14" s="20">
        <f t="shared" si="5"/>
        <v>24.448324586538458</v>
      </c>
    </row>
    <row r="15" spans="1:8" x14ac:dyDescent="0.3">
      <c r="A15" s="8">
        <f t="shared" si="6"/>
        <v>8</v>
      </c>
      <c r="B15" s="18">
        <v>48877.85</v>
      </c>
      <c r="C15" s="18">
        <f t="shared" si="0"/>
        <v>50852.515139999996</v>
      </c>
      <c r="D15" s="18">
        <f t="shared" si="1"/>
        <v>4237.7095950000003</v>
      </c>
      <c r="E15" s="19">
        <f t="shared" si="2"/>
        <v>25.735078512145748</v>
      </c>
      <c r="F15" s="19">
        <f t="shared" si="3"/>
        <v>12.867539256072874</v>
      </c>
      <c r="G15" s="19">
        <f t="shared" si="4"/>
        <v>5.1470157024291492</v>
      </c>
      <c r="H15" s="20">
        <f t="shared" si="5"/>
        <v>24.448324586538458</v>
      </c>
    </row>
    <row r="16" spans="1:8" x14ac:dyDescent="0.3">
      <c r="A16" s="8">
        <f t="shared" si="6"/>
        <v>9</v>
      </c>
      <c r="B16" s="18">
        <v>50804.08</v>
      </c>
      <c r="C16" s="18">
        <f t="shared" si="0"/>
        <v>52856.564832000004</v>
      </c>
      <c r="D16" s="18">
        <f t="shared" si="1"/>
        <v>4404.7137359999997</v>
      </c>
      <c r="E16" s="19">
        <f t="shared" si="2"/>
        <v>26.74927370040486</v>
      </c>
      <c r="F16" s="19">
        <f t="shared" si="3"/>
        <v>13.37463685020243</v>
      </c>
      <c r="G16" s="19">
        <f t="shared" si="4"/>
        <v>5.3498547400809722</v>
      </c>
      <c r="H16" s="20">
        <f t="shared" si="5"/>
        <v>25.411810015384617</v>
      </c>
    </row>
    <row r="17" spans="1:8" x14ac:dyDescent="0.3">
      <c r="A17" s="8">
        <f t="shared" si="6"/>
        <v>10</v>
      </c>
      <c r="B17" s="18">
        <v>50804.08</v>
      </c>
      <c r="C17" s="18">
        <f t="shared" si="0"/>
        <v>52856.564832000004</v>
      </c>
      <c r="D17" s="18">
        <f t="shared" si="1"/>
        <v>4404.7137359999997</v>
      </c>
      <c r="E17" s="19">
        <f t="shared" si="2"/>
        <v>26.74927370040486</v>
      </c>
      <c r="F17" s="19">
        <f t="shared" si="3"/>
        <v>13.37463685020243</v>
      </c>
      <c r="G17" s="19">
        <f t="shared" si="4"/>
        <v>5.3498547400809722</v>
      </c>
      <c r="H17" s="20">
        <f t="shared" si="5"/>
        <v>25.411810015384617</v>
      </c>
    </row>
    <row r="18" spans="1:8" x14ac:dyDescent="0.3">
      <c r="A18" s="8">
        <f t="shared" si="6"/>
        <v>11</v>
      </c>
      <c r="B18" s="18">
        <v>53211.82</v>
      </c>
      <c r="C18" s="18">
        <f t="shared" si="0"/>
        <v>55361.577528000002</v>
      </c>
      <c r="D18" s="18">
        <f t="shared" si="1"/>
        <v>4613.4647940000004</v>
      </c>
      <c r="E18" s="19">
        <f t="shared" si="2"/>
        <v>28.016992676113361</v>
      </c>
      <c r="F18" s="19">
        <f t="shared" si="3"/>
        <v>14.00849633805668</v>
      </c>
      <c r="G18" s="19">
        <f t="shared" si="4"/>
        <v>5.6033985352226718</v>
      </c>
      <c r="H18" s="20">
        <f t="shared" si="5"/>
        <v>26.616143042307694</v>
      </c>
    </row>
    <row r="19" spans="1:8" x14ac:dyDescent="0.3">
      <c r="A19" s="8">
        <f t="shared" si="6"/>
        <v>12</v>
      </c>
      <c r="B19" s="18">
        <v>53211.82</v>
      </c>
      <c r="C19" s="18">
        <f t="shared" si="0"/>
        <v>55361.577528000002</v>
      </c>
      <c r="D19" s="18">
        <f t="shared" si="1"/>
        <v>4613.4647940000004</v>
      </c>
      <c r="E19" s="19">
        <f t="shared" si="2"/>
        <v>28.016992676113361</v>
      </c>
      <c r="F19" s="19">
        <f t="shared" si="3"/>
        <v>14.00849633805668</v>
      </c>
      <c r="G19" s="19">
        <f t="shared" si="4"/>
        <v>5.6033985352226718</v>
      </c>
      <c r="H19" s="20">
        <f t="shared" si="5"/>
        <v>26.616143042307694</v>
      </c>
    </row>
    <row r="20" spans="1:8" x14ac:dyDescent="0.3">
      <c r="A20" s="8">
        <f t="shared" si="6"/>
        <v>13</v>
      </c>
      <c r="B20" s="18">
        <v>55378.84</v>
      </c>
      <c r="C20" s="18">
        <f t="shared" si="0"/>
        <v>57616.145135999999</v>
      </c>
      <c r="D20" s="18">
        <f t="shared" si="1"/>
        <v>4801.3454279999996</v>
      </c>
      <c r="E20" s="19">
        <f t="shared" si="2"/>
        <v>29.157968186234818</v>
      </c>
      <c r="F20" s="19">
        <f t="shared" si="3"/>
        <v>14.578984093117409</v>
      </c>
      <c r="G20" s="19">
        <f t="shared" si="4"/>
        <v>5.8315936372469634</v>
      </c>
      <c r="H20" s="20">
        <f t="shared" si="5"/>
        <v>27.700069776923076</v>
      </c>
    </row>
    <row r="21" spans="1:8" x14ac:dyDescent="0.3">
      <c r="A21" s="8">
        <f t="shared" si="6"/>
        <v>14</v>
      </c>
      <c r="B21" s="18">
        <v>55378.84</v>
      </c>
      <c r="C21" s="18">
        <f t="shared" si="0"/>
        <v>57616.145135999999</v>
      </c>
      <c r="D21" s="18">
        <f t="shared" si="1"/>
        <v>4801.3454279999996</v>
      </c>
      <c r="E21" s="19">
        <f t="shared" si="2"/>
        <v>29.157968186234818</v>
      </c>
      <c r="F21" s="19">
        <f t="shared" si="3"/>
        <v>14.578984093117409</v>
      </c>
      <c r="G21" s="19">
        <f t="shared" si="4"/>
        <v>5.8315936372469634</v>
      </c>
      <c r="H21" s="20">
        <f t="shared" si="5"/>
        <v>27.700069776923076</v>
      </c>
    </row>
    <row r="22" spans="1:8" x14ac:dyDescent="0.3">
      <c r="A22" s="8">
        <f t="shared" si="6"/>
        <v>15</v>
      </c>
      <c r="B22" s="18">
        <v>57545.85</v>
      </c>
      <c r="C22" s="18">
        <f t="shared" si="0"/>
        <v>59870.702339999996</v>
      </c>
      <c r="D22" s="18">
        <f t="shared" si="1"/>
        <v>4989.225195</v>
      </c>
      <c r="E22" s="19">
        <f t="shared" si="2"/>
        <v>30.298938431174086</v>
      </c>
      <c r="F22" s="19">
        <f t="shared" si="3"/>
        <v>15.149469215587043</v>
      </c>
      <c r="G22" s="19">
        <f t="shared" si="4"/>
        <v>6.0597876862348174</v>
      </c>
      <c r="H22" s="20">
        <f t="shared" si="5"/>
        <v>28.783991509615383</v>
      </c>
    </row>
    <row r="23" spans="1:8" x14ac:dyDescent="0.3">
      <c r="A23" s="8">
        <f t="shared" si="6"/>
        <v>16</v>
      </c>
      <c r="B23" s="18">
        <v>57545.85</v>
      </c>
      <c r="C23" s="18">
        <f t="shared" si="0"/>
        <v>59870.702339999996</v>
      </c>
      <c r="D23" s="18">
        <f t="shared" si="1"/>
        <v>4989.225195</v>
      </c>
      <c r="E23" s="19">
        <f t="shared" si="2"/>
        <v>30.298938431174086</v>
      </c>
      <c r="F23" s="19">
        <f t="shared" si="3"/>
        <v>15.149469215587043</v>
      </c>
      <c r="G23" s="19">
        <f t="shared" si="4"/>
        <v>6.0597876862348174</v>
      </c>
      <c r="H23" s="20">
        <f t="shared" si="5"/>
        <v>28.783991509615383</v>
      </c>
    </row>
    <row r="24" spans="1:8" x14ac:dyDescent="0.3">
      <c r="A24" s="8">
        <f t="shared" si="6"/>
        <v>17</v>
      </c>
      <c r="B24" s="18">
        <v>59953.599999999999</v>
      </c>
      <c r="C24" s="18">
        <f t="shared" si="0"/>
        <v>62375.725439999995</v>
      </c>
      <c r="D24" s="18">
        <f t="shared" si="1"/>
        <v>5197.9771199999996</v>
      </c>
      <c r="E24" s="19">
        <f t="shared" si="2"/>
        <v>31.566662672064776</v>
      </c>
      <c r="F24" s="19">
        <f t="shared" si="3"/>
        <v>15.783331336032388</v>
      </c>
      <c r="G24" s="19">
        <f t="shared" si="4"/>
        <v>6.3133325344129556</v>
      </c>
      <c r="H24" s="20">
        <f t="shared" si="5"/>
        <v>29.988329538461535</v>
      </c>
    </row>
    <row r="25" spans="1:8" x14ac:dyDescent="0.3">
      <c r="A25" s="8">
        <f t="shared" si="6"/>
        <v>18</v>
      </c>
      <c r="B25" s="18">
        <v>59953.599999999999</v>
      </c>
      <c r="C25" s="18">
        <f t="shared" si="0"/>
        <v>62375.725439999995</v>
      </c>
      <c r="D25" s="18">
        <f t="shared" si="1"/>
        <v>5197.9771199999996</v>
      </c>
      <c r="E25" s="19">
        <f t="shared" si="2"/>
        <v>31.566662672064776</v>
      </c>
      <c r="F25" s="19">
        <f t="shared" si="3"/>
        <v>15.783331336032388</v>
      </c>
      <c r="G25" s="19">
        <f t="shared" si="4"/>
        <v>6.3133325344129556</v>
      </c>
      <c r="H25" s="20">
        <f t="shared" si="5"/>
        <v>29.988329538461535</v>
      </c>
    </row>
    <row r="26" spans="1:8" x14ac:dyDescent="0.3">
      <c r="A26" s="8">
        <f t="shared" si="6"/>
        <v>19</v>
      </c>
      <c r="B26" s="18">
        <v>59953.599999999999</v>
      </c>
      <c r="C26" s="18">
        <f t="shared" si="0"/>
        <v>62375.725439999995</v>
      </c>
      <c r="D26" s="18">
        <f t="shared" si="1"/>
        <v>5197.9771199999996</v>
      </c>
      <c r="E26" s="19">
        <f t="shared" si="2"/>
        <v>31.566662672064776</v>
      </c>
      <c r="F26" s="19">
        <f t="shared" si="3"/>
        <v>15.783331336032388</v>
      </c>
      <c r="G26" s="19">
        <f t="shared" si="4"/>
        <v>6.3133325344129556</v>
      </c>
      <c r="H26" s="20">
        <f t="shared" si="5"/>
        <v>29.988329538461535</v>
      </c>
    </row>
    <row r="27" spans="1:8" x14ac:dyDescent="0.3">
      <c r="A27" s="8">
        <f t="shared" si="6"/>
        <v>20</v>
      </c>
      <c r="B27" s="18">
        <v>62120.62</v>
      </c>
      <c r="C27" s="18">
        <f t="shared" si="0"/>
        <v>64630.293048</v>
      </c>
      <c r="D27" s="18">
        <f t="shared" si="1"/>
        <v>5385.8577539999997</v>
      </c>
      <c r="E27" s="19">
        <f t="shared" si="2"/>
        <v>32.707638182186237</v>
      </c>
      <c r="F27" s="19">
        <f t="shared" si="3"/>
        <v>16.353819091093118</v>
      </c>
      <c r="G27" s="19">
        <f t="shared" si="4"/>
        <v>6.5415276364372472</v>
      </c>
      <c r="H27" s="20">
        <f t="shared" si="5"/>
        <v>31.072256273076924</v>
      </c>
    </row>
    <row r="28" spans="1:8" x14ac:dyDescent="0.3">
      <c r="A28" s="8">
        <f t="shared" si="6"/>
        <v>21</v>
      </c>
      <c r="B28" s="18">
        <v>62120.62</v>
      </c>
      <c r="C28" s="18">
        <f t="shared" si="0"/>
        <v>64630.293048</v>
      </c>
      <c r="D28" s="18">
        <f t="shared" si="1"/>
        <v>5385.8577539999997</v>
      </c>
      <c r="E28" s="19">
        <f t="shared" si="2"/>
        <v>32.707638182186237</v>
      </c>
      <c r="F28" s="19">
        <f t="shared" si="3"/>
        <v>16.353819091093118</v>
      </c>
      <c r="G28" s="19">
        <f t="shared" si="4"/>
        <v>6.5415276364372472</v>
      </c>
      <c r="H28" s="20">
        <f t="shared" si="5"/>
        <v>31.072256273076924</v>
      </c>
    </row>
    <row r="29" spans="1:8" x14ac:dyDescent="0.3">
      <c r="A29" s="8">
        <f t="shared" si="6"/>
        <v>22</v>
      </c>
      <c r="B29" s="18">
        <v>64528.36</v>
      </c>
      <c r="C29" s="18">
        <f t="shared" si="0"/>
        <v>67135.305743999998</v>
      </c>
      <c r="D29" s="18">
        <f t="shared" si="1"/>
        <v>5594.6088120000004</v>
      </c>
      <c r="E29" s="19">
        <f t="shared" si="2"/>
        <v>33.975357157894734</v>
      </c>
      <c r="F29" s="19">
        <f t="shared" si="3"/>
        <v>16.987678578947367</v>
      </c>
      <c r="G29" s="19">
        <f t="shared" si="4"/>
        <v>6.7950714315789469</v>
      </c>
      <c r="H29" s="20">
        <f t="shared" si="5"/>
        <v>32.276589299999998</v>
      </c>
    </row>
    <row r="30" spans="1:8" x14ac:dyDescent="0.3">
      <c r="A30" s="8">
        <f t="shared" si="6"/>
        <v>23</v>
      </c>
      <c r="B30" s="18">
        <v>66936.160000000003</v>
      </c>
      <c r="C30" s="18">
        <f t="shared" si="0"/>
        <v>69640.380864000006</v>
      </c>
      <c r="D30" s="18">
        <f t="shared" si="1"/>
        <v>5803.3650719999996</v>
      </c>
      <c r="E30" s="19">
        <f t="shared" si="2"/>
        <v>35.243107724696358</v>
      </c>
      <c r="F30" s="19">
        <f t="shared" si="3"/>
        <v>17.621553862348179</v>
      </c>
      <c r="G30" s="19">
        <f t="shared" si="4"/>
        <v>7.0486215449392713</v>
      </c>
      <c r="H30" s="20">
        <f t="shared" si="5"/>
        <v>33.480952338461542</v>
      </c>
    </row>
    <row r="31" spans="1:8" x14ac:dyDescent="0.3">
      <c r="A31" s="8">
        <f t="shared" si="6"/>
        <v>24</v>
      </c>
      <c r="B31" s="18">
        <v>68862.39</v>
      </c>
      <c r="C31" s="18">
        <f t="shared" si="0"/>
        <v>71644.430555999992</v>
      </c>
      <c r="D31" s="18">
        <f t="shared" si="1"/>
        <v>5970.3692129999999</v>
      </c>
      <c r="E31" s="19">
        <f t="shared" si="2"/>
        <v>36.25730291295546</v>
      </c>
      <c r="F31" s="19">
        <f t="shared" si="3"/>
        <v>18.12865145647773</v>
      </c>
      <c r="G31" s="19">
        <f t="shared" si="4"/>
        <v>7.2514605825910916</v>
      </c>
      <c r="H31" s="20">
        <f t="shared" si="5"/>
        <v>34.44443776730769</v>
      </c>
    </row>
    <row r="32" spans="1:8" x14ac:dyDescent="0.3">
      <c r="A32" s="8">
        <f t="shared" si="6"/>
        <v>25</v>
      </c>
      <c r="B32" s="18">
        <v>68987.320000000007</v>
      </c>
      <c r="C32" s="18">
        <f t="shared" si="0"/>
        <v>71774.407728000006</v>
      </c>
      <c r="D32" s="18">
        <f t="shared" si="1"/>
        <v>5981.2006440000005</v>
      </c>
      <c r="E32" s="19">
        <f t="shared" si="2"/>
        <v>36.323080834008103</v>
      </c>
      <c r="F32" s="19">
        <f t="shared" si="3"/>
        <v>18.161540417004051</v>
      </c>
      <c r="G32" s="19">
        <f t="shared" si="4"/>
        <v>7.2646161668016207</v>
      </c>
      <c r="H32" s="20">
        <f t="shared" si="5"/>
        <v>34.506926792307695</v>
      </c>
    </row>
    <row r="33" spans="1:8" x14ac:dyDescent="0.3">
      <c r="A33" s="8">
        <f t="shared" si="6"/>
        <v>26</v>
      </c>
      <c r="B33" s="18">
        <v>69103.09</v>
      </c>
      <c r="C33" s="18">
        <f t="shared" si="0"/>
        <v>71894.854835999999</v>
      </c>
      <c r="D33" s="18">
        <f t="shared" si="1"/>
        <v>5991.2379029999993</v>
      </c>
      <c r="E33" s="19">
        <f t="shared" si="2"/>
        <v>36.384035848178137</v>
      </c>
      <c r="F33" s="19">
        <f t="shared" si="3"/>
        <v>18.192017924089068</v>
      </c>
      <c r="G33" s="19">
        <f t="shared" si="4"/>
        <v>7.2768071696356271</v>
      </c>
      <c r="H33" s="20">
        <f t="shared" si="5"/>
        <v>34.564834055769232</v>
      </c>
    </row>
    <row r="34" spans="1:8" x14ac:dyDescent="0.3">
      <c r="A34" s="8">
        <f t="shared" si="6"/>
        <v>27</v>
      </c>
      <c r="B34" s="18">
        <v>69210.34</v>
      </c>
      <c r="C34" s="18">
        <f t="shared" si="0"/>
        <v>72006.437735999993</v>
      </c>
      <c r="D34" s="18">
        <f t="shared" si="1"/>
        <v>6000.5364779999991</v>
      </c>
      <c r="E34" s="19">
        <f t="shared" si="2"/>
        <v>36.440504927125502</v>
      </c>
      <c r="F34" s="19">
        <f t="shared" si="3"/>
        <v>18.220252463562751</v>
      </c>
      <c r="G34" s="19">
        <f t="shared" si="4"/>
        <v>7.2881009854251007</v>
      </c>
      <c r="H34" s="20">
        <f t="shared" si="5"/>
        <v>34.618479680769227</v>
      </c>
    </row>
    <row r="35" spans="1:8" x14ac:dyDescent="0.3">
      <c r="A35" s="8">
        <f t="shared" si="6"/>
        <v>28</v>
      </c>
      <c r="B35" s="18">
        <v>69309.710000000006</v>
      </c>
      <c r="C35" s="18">
        <f t="shared" si="0"/>
        <v>72109.822284000009</v>
      </c>
      <c r="D35" s="18">
        <f t="shared" si="1"/>
        <v>6009.1518569999998</v>
      </c>
      <c r="E35" s="19">
        <f t="shared" si="2"/>
        <v>36.492825042510127</v>
      </c>
      <c r="F35" s="19">
        <f t="shared" si="3"/>
        <v>18.246412521255063</v>
      </c>
      <c r="G35" s="19">
        <f t="shared" si="4"/>
        <v>7.2985650085020257</v>
      </c>
      <c r="H35" s="20">
        <f t="shared" si="5"/>
        <v>34.668183790384617</v>
      </c>
    </row>
    <row r="36" spans="1:8" x14ac:dyDescent="0.3">
      <c r="A36" s="8">
        <f t="shared" si="6"/>
        <v>29</v>
      </c>
      <c r="B36" s="18">
        <v>69401.72</v>
      </c>
      <c r="C36" s="18">
        <f t="shared" si="0"/>
        <v>72205.549488000004</v>
      </c>
      <c r="D36" s="18">
        <f t="shared" si="1"/>
        <v>6017.129124</v>
      </c>
      <c r="E36" s="19">
        <f t="shared" si="2"/>
        <v>36.54126998380567</v>
      </c>
      <c r="F36" s="19">
        <f t="shared" si="3"/>
        <v>18.270634991902835</v>
      </c>
      <c r="G36" s="19">
        <f t="shared" si="4"/>
        <v>7.3082539967611337</v>
      </c>
      <c r="H36" s="20">
        <f t="shared" si="5"/>
        <v>34.714206484615389</v>
      </c>
    </row>
    <row r="37" spans="1:8" x14ac:dyDescent="0.3">
      <c r="A37" s="8">
        <f t="shared" si="6"/>
        <v>30</v>
      </c>
      <c r="B37" s="18">
        <v>69487.02</v>
      </c>
      <c r="C37" s="18">
        <f t="shared" si="0"/>
        <v>72294.295608</v>
      </c>
      <c r="D37" s="18">
        <f t="shared" si="1"/>
        <v>6024.5246340000003</v>
      </c>
      <c r="E37" s="19">
        <f t="shared" si="2"/>
        <v>36.586181987854253</v>
      </c>
      <c r="F37" s="19">
        <f t="shared" si="3"/>
        <v>18.293090993927127</v>
      </c>
      <c r="G37" s="19">
        <f t="shared" si="4"/>
        <v>7.3172363975708503</v>
      </c>
      <c r="H37" s="20">
        <f t="shared" si="5"/>
        <v>34.756872888461537</v>
      </c>
    </row>
    <row r="38" spans="1:8" x14ac:dyDescent="0.3">
      <c r="A38" s="8">
        <f t="shared" si="6"/>
        <v>31</v>
      </c>
      <c r="B38" s="18">
        <v>69565.960000000006</v>
      </c>
      <c r="C38" s="18">
        <f t="shared" si="0"/>
        <v>72376.424784000003</v>
      </c>
      <c r="D38" s="18">
        <f t="shared" si="1"/>
        <v>6031.3687320000008</v>
      </c>
      <c r="E38" s="19">
        <f t="shared" si="2"/>
        <v>36.62774533603239</v>
      </c>
      <c r="F38" s="19">
        <f t="shared" si="3"/>
        <v>18.313872668016195</v>
      </c>
      <c r="G38" s="19">
        <f t="shared" si="4"/>
        <v>7.3255490672064782</v>
      </c>
      <c r="H38" s="20">
        <f t="shared" si="5"/>
        <v>34.79635806923077</v>
      </c>
    </row>
    <row r="39" spans="1:8" x14ac:dyDescent="0.3">
      <c r="A39" s="8">
        <f t="shared" si="6"/>
        <v>32</v>
      </c>
      <c r="B39" s="18">
        <v>69639.09</v>
      </c>
      <c r="C39" s="18">
        <f t="shared" si="0"/>
        <v>72452.509235999998</v>
      </c>
      <c r="D39" s="18">
        <f t="shared" si="1"/>
        <v>6037.7091029999992</v>
      </c>
      <c r="E39" s="19">
        <f t="shared" si="2"/>
        <v>36.666249613360321</v>
      </c>
      <c r="F39" s="19">
        <f t="shared" si="3"/>
        <v>18.333124806680161</v>
      </c>
      <c r="G39" s="19">
        <f t="shared" si="4"/>
        <v>7.3332499226720644</v>
      </c>
      <c r="H39" s="20">
        <f t="shared" si="5"/>
        <v>34.832937132692308</v>
      </c>
    </row>
    <row r="40" spans="1:8" x14ac:dyDescent="0.3">
      <c r="A40" s="8">
        <f t="shared" si="6"/>
        <v>33</v>
      </c>
      <c r="B40" s="18">
        <v>69706.77</v>
      </c>
      <c r="C40" s="18">
        <f t="shared" si="0"/>
        <v>72522.923508000007</v>
      </c>
      <c r="D40" s="18">
        <f t="shared" si="1"/>
        <v>6043.576959</v>
      </c>
      <c r="E40" s="19">
        <f t="shared" si="2"/>
        <v>36.701884366396762</v>
      </c>
      <c r="F40" s="19">
        <f t="shared" si="3"/>
        <v>18.350942183198381</v>
      </c>
      <c r="G40" s="19">
        <f t="shared" si="4"/>
        <v>7.340376873279352</v>
      </c>
      <c r="H40" s="20">
        <f t="shared" si="5"/>
        <v>34.866790148076923</v>
      </c>
    </row>
    <row r="41" spans="1:8" x14ac:dyDescent="0.3">
      <c r="A41" s="8">
        <f t="shared" si="6"/>
        <v>34</v>
      </c>
      <c r="B41" s="18">
        <v>69769.490000000005</v>
      </c>
      <c r="C41" s="18">
        <f t="shared" si="0"/>
        <v>72588.177395999999</v>
      </c>
      <c r="D41" s="18">
        <f t="shared" si="1"/>
        <v>6049.0147830000005</v>
      </c>
      <c r="E41" s="19">
        <f t="shared" si="2"/>
        <v>36.734907589068825</v>
      </c>
      <c r="F41" s="19">
        <f t="shared" si="3"/>
        <v>18.367453794534413</v>
      </c>
      <c r="G41" s="19">
        <f t="shared" si="4"/>
        <v>7.3469815178137647</v>
      </c>
      <c r="H41" s="20">
        <f t="shared" si="5"/>
        <v>34.898162209615386</v>
      </c>
    </row>
    <row r="42" spans="1:8" x14ac:dyDescent="0.3">
      <c r="A42" s="21">
        <f t="shared" si="6"/>
        <v>35</v>
      </c>
      <c r="B42" s="22">
        <v>69827.520000000004</v>
      </c>
      <c r="C42" s="22">
        <f t="shared" si="0"/>
        <v>72648.551808000004</v>
      </c>
      <c r="D42" s="22">
        <f t="shared" si="1"/>
        <v>6054.0459840000003</v>
      </c>
      <c r="E42" s="23">
        <f t="shared" si="2"/>
        <v>36.76546144129555</v>
      </c>
      <c r="F42" s="23">
        <f t="shared" si="3"/>
        <v>18.382730720647775</v>
      </c>
      <c r="G42" s="23">
        <f t="shared" si="4"/>
        <v>7.3530922882591101</v>
      </c>
      <c r="H42" s="24">
        <f t="shared" si="5"/>
        <v>34.92718836923077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32</v>
      </c>
      <c r="B1" s="1" t="s">
        <v>63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41446.93</v>
      </c>
      <c r="C7" s="18">
        <f t="shared" ref="C7:C42" si="0">B7*$D$3</f>
        <v>43121.385971999996</v>
      </c>
      <c r="D7" s="18">
        <f t="shared" ref="D7:D42" si="1">B7/12*$D$3</f>
        <v>3593.4488310000002</v>
      </c>
      <c r="E7" s="19">
        <f t="shared" ref="E7:E42" si="2">C7/1976</f>
        <v>21.822563751012144</v>
      </c>
      <c r="F7" s="19">
        <f>E7/2</f>
        <v>10.911281875506072</v>
      </c>
      <c r="G7" s="19">
        <f>E7/5</f>
        <v>4.3645127502024286</v>
      </c>
      <c r="H7" s="20">
        <f>C7/2080</f>
        <v>20.731435563461538</v>
      </c>
    </row>
    <row r="8" spans="1:8" x14ac:dyDescent="0.3">
      <c r="A8" s="8">
        <f>A7+1</f>
        <v>1</v>
      </c>
      <c r="B8" s="18">
        <v>42642.55</v>
      </c>
      <c r="C8" s="18">
        <f t="shared" si="0"/>
        <v>44365.309020000001</v>
      </c>
      <c r="D8" s="18">
        <f t="shared" si="1"/>
        <v>3697.1090850000001</v>
      </c>
      <c r="E8" s="19">
        <f t="shared" si="2"/>
        <v>22.452079463562754</v>
      </c>
      <c r="F8" s="19">
        <f t="shared" ref="F8:F42" si="3">E8/2</f>
        <v>11.226039731781377</v>
      </c>
      <c r="G8" s="19">
        <f t="shared" ref="G8:G42" si="4">E8/5</f>
        <v>4.4904158927125506</v>
      </c>
      <c r="H8" s="20">
        <f t="shared" ref="H8:H42" si="5">C8/2080</f>
        <v>21.329475490384617</v>
      </c>
    </row>
    <row r="9" spans="1:8" x14ac:dyDescent="0.3">
      <c r="A9" s="8">
        <f t="shared" ref="A9:A42" si="6">A8+1</f>
        <v>2</v>
      </c>
      <c r="B9" s="18">
        <v>43887.96</v>
      </c>
      <c r="C9" s="18">
        <f t="shared" si="0"/>
        <v>45661.033583999997</v>
      </c>
      <c r="D9" s="18">
        <f t="shared" si="1"/>
        <v>3805.0861319999999</v>
      </c>
      <c r="E9" s="19">
        <f t="shared" si="2"/>
        <v>23.107810518218621</v>
      </c>
      <c r="F9" s="19">
        <f t="shared" si="3"/>
        <v>11.55390525910931</v>
      </c>
      <c r="G9" s="19">
        <f t="shared" si="4"/>
        <v>4.6215621036437238</v>
      </c>
      <c r="H9" s="20">
        <f t="shared" si="5"/>
        <v>21.952419992307689</v>
      </c>
    </row>
    <row r="10" spans="1:8" x14ac:dyDescent="0.3">
      <c r="A10" s="8">
        <f t="shared" si="6"/>
        <v>3</v>
      </c>
      <c r="B10" s="18">
        <v>45133.31</v>
      </c>
      <c r="C10" s="18">
        <f t="shared" si="0"/>
        <v>46956.695723999997</v>
      </c>
      <c r="D10" s="18">
        <f t="shared" si="1"/>
        <v>3913.0579769999999</v>
      </c>
      <c r="E10" s="19">
        <f t="shared" si="2"/>
        <v>23.763509981781375</v>
      </c>
      <c r="F10" s="19">
        <f t="shared" si="3"/>
        <v>11.881754990890688</v>
      </c>
      <c r="G10" s="19">
        <f t="shared" si="4"/>
        <v>4.7527019963562749</v>
      </c>
      <c r="H10" s="20">
        <f t="shared" si="5"/>
        <v>22.575334482692305</v>
      </c>
    </row>
    <row r="11" spans="1:8" x14ac:dyDescent="0.3">
      <c r="A11" s="8">
        <f t="shared" si="6"/>
        <v>4</v>
      </c>
      <c r="B11" s="18">
        <v>46627.839999999997</v>
      </c>
      <c r="C11" s="18">
        <f t="shared" si="0"/>
        <v>48511.604735999994</v>
      </c>
      <c r="D11" s="18">
        <f t="shared" si="1"/>
        <v>4042.6337279999998</v>
      </c>
      <c r="E11" s="19">
        <f t="shared" si="2"/>
        <v>24.550407255060726</v>
      </c>
      <c r="F11" s="19">
        <f t="shared" si="3"/>
        <v>12.275203627530363</v>
      </c>
      <c r="G11" s="19">
        <f t="shared" si="4"/>
        <v>4.9100814510121449</v>
      </c>
      <c r="H11" s="20">
        <f t="shared" si="5"/>
        <v>23.32288689230769</v>
      </c>
    </row>
    <row r="12" spans="1:8" x14ac:dyDescent="0.3">
      <c r="A12" s="8">
        <f t="shared" si="6"/>
        <v>5</v>
      </c>
      <c r="B12" s="18">
        <v>48570.63</v>
      </c>
      <c r="C12" s="18">
        <f t="shared" si="0"/>
        <v>50532.883451999995</v>
      </c>
      <c r="D12" s="18">
        <f t="shared" si="1"/>
        <v>4211.0736209999995</v>
      </c>
      <c r="E12" s="19">
        <f t="shared" si="2"/>
        <v>25.573321585020238</v>
      </c>
      <c r="F12" s="19">
        <f t="shared" si="3"/>
        <v>12.786660792510119</v>
      </c>
      <c r="G12" s="19">
        <f t="shared" si="4"/>
        <v>5.1146643170040473</v>
      </c>
      <c r="H12" s="20">
        <f t="shared" si="5"/>
        <v>24.294655505769228</v>
      </c>
    </row>
    <row r="13" spans="1:8" x14ac:dyDescent="0.3">
      <c r="A13" s="8">
        <f t="shared" si="6"/>
        <v>6</v>
      </c>
      <c r="B13" s="18">
        <v>48570.63</v>
      </c>
      <c r="C13" s="18">
        <f t="shared" si="0"/>
        <v>50532.883451999995</v>
      </c>
      <c r="D13" s="18">
        <f t="shared" si="1"/>
        <v>4211.0736209999995</v>
      </c>
      <c r="E13" s="19">
        <f t="shared" si="2"/>
        <v>25.573321585020238</v>
      </c>
      <c r="F13" s="19">
        <f t="shared" si="3"/>
        <v>12.786660792510119</v>
      </c>
      <c r="G13" s="19">
        <f t="shared" si="4"/>
        <v>5.1146643170040473</v>
      </c>
      <c r="H13" s="20">
        <f t="shared" si="5"/>
        <v>24.294655505769228</v>
      </c>
    </row>
    <row r="14" spans="1:8" x14ac:dyDescent="0.3">
      <c r="A14" s="8">
        <f t="shared" si="6"/>
        <v>7</v>
      </c>
      <c r="B14" s="18">
        <v>50563.28</v>
      </c>
      <c r="C14" s="18">
        <f t="shared" si="0"/>
        <v>52606.036511999999</v>
      </c>
      <c r="D14" s="18">
        <f t="shared" si="1"/>
        <v>4383.8363760000002</v>
      </c>
      <c r="E14" s="19">
        <f t="shared" si="2"/>
        <v>26.622488113360323</v>
      </c>
      <c r="F14" s="19">
        <f t="shared" si="3"/>
        <v>13.311244056680161</v>
      </c>
      <c r="G14" s="19">
        <f t="shared" si="4"/>
        <v>5.3244976226720642</v>
      </c>
      <c r="H14" s="20">
        <f t="shared" si="5"/>
        <v>25.291363707692309</v>
      </c>
    </row>
    <row r="15" spans="1:8" x14ac:dyDescent="0.3">
      <c r="A15" s="8">
        <f t="shared" si="6"/>
        <v>8</v>
      </c>
      <c r="B15" s="18">
        <v>50563.28</v>
      </c>
      <c r="C15" s="18">
        <f t="shared" si="0"/>
        <v>52606.036511999999</v>
      </c>
      <c r="D15" s="18">
        <f t="shared" si="1"/>
        <v>4383.8363760000002</v>
      </c>
      <c r="E15" s="19">
        <f t="shared" si="2"/>
        <v>26.622488113360323</v>
      </c>
      <c r="F15" s="19">
        <f t="shared" si="3"/>
        <v>13.311244056680161</v>
      </c>
      <c r="G15" s="19">
        <f t="shared" si="4"/>
        <v>5.3244976226720642</v>
      </c>
      <c r="H15" s="20">
        <f t="shared" si="5"/>
        <v>25.291363707692309</v>
      </c>
    </row>
    <row r="16" spans="1:8" x14ac:dyDescent="0.3">
      <c r="A16" s="8">
        <f t="shared" si="6"/>
        <v>9</v>
      </c>
      <c r="B16" s="18">
        <v>52555.9</v>
      </c>
      <c r="C16" s="18">
        <f t="shared" si="0"/>
        <v>54679.158360000001</v>
      </c>
      <c r="D16" s="18">
        <f t="shared" si="1"/>
        <v>4556.5965300000007</v>
      </c>
      <c r="E16" s="19">
        <f t="shared" si="2"/>
        <v>27.671638846153847</v>
      </c>
      <c r="F16" s="19">
        <f t="shared" si="3"/>
        <v>13.835819423076924</v>
      </c>
      <c r="G16" s="19">
        <f t="shared" si="4"/>
        <v>5.5343277692307691</v>
      </c>
      <c r="H16" s="20">
        <f t="shared" si="5"/>
        <v>26.288056903846154</v>
      </c>
    </row>
    <row r="17" spans="1:8" x14ac:dyDescent="0.3">
      <c r="A17" s="8">
        <f t="shared" si="6"/>
        <v>10</v>
      </c>
      <c r="B17" s="18">
        <v>52555.9</v>
      </c>
      <c r="C17" s="18">
        <f t="shared" si="0"/>
        <v>54679.158360000001</v>
      </c>
      <c r="D17" s="18">
        <f t="shared" si="1"/>
        <v>4556.5965300000007</v>
      </c>
      <c r="E17" s="19">
        <f t="shared" si="2"/>
        <v>27.671638846153847</v>
      </c>
      <c r="F17" s="19">
        <f t="shared" si="3"/>
        <v>13.835819423076924</v>
      </c>
      <c r="G17" s="19">
        <f t="shared" si="4"/>
        <v>5.5343277692307691</v>
      </c>
      <c r="H17" s="20">
        <f t="shared" si="5"/>
        <v>26.288056903846154</v>
      </c>
    </row>
    <row r="18" spans="1:8" x14ac:dyDescent="0.3">
      <c r="A18" s="8">
        <f t="shared" si="6"/>
        <v>11</v>
      </c>
      <c r="B18" s="18">
        <v>55046.71</v>
      </c>
      <c r="C18" s="18">
        <f t="shared" si="0"/>
        <v>57270.597084000001</v>
      </c>
      <c r="D18" s="18">
        <f t="shared" si="1"/>
        <v>4772.5497569999998</v>
      </c>
      <c r="E18" s="19">
        <f t="shared" si="2"/>
        <v>28.983095690283402</v>
      </c>
      <c r="F18" s="19">
        <f t="shared" si="3"/>
        <v>14.491547845141701</v>
      </c>
      <c r="G18" s="19">
        <f t="shared" si="4"/>
        <v>5.7966191380566805</v>
      </c>
      <c r="H18" s="20">
        <f t="shared" si="5"/>
        <v>27.533940905769231</v>
      </c>
    </row>
    <row r="19" spans="1:8" x14ac:dyDescent="0.3">
      <c r="A19" s="8">
        <f t="shared" si="6"/>
        <v>12</v>
      </c>
      <c r="B19" s="18">
        <v>55046.71</v>
      </c>
      <c r="C19" s="18">
        <f t="shared" si="0"/>
        <v>57270.597084000001</v>
      </c>
      <c r="D19" s="18">
        <f t="shared" si="1"/>
        <v>4772.5497569999998</v>
      </c>
      <c r="E19" s="19">
        <f t="shared" si="2"/>
        <v>28.983095690283402</v>
      </c>
      <c r="F19" s="19">
        <f t="shared" si="3"/>
        <v>14.491547845141701</v>
      </c>
      <c r="G19" s="19">
        <f t="shared" si="4"/>
        <v>5.7966191380566805</v>
      </c>
      <c r="H19" s="20">
        <f t="shared" si="5"/>
        <v>27.533940905769231</v>
      </c>
    </row>
    <row r="20" spans="1:8" x14ac:dyDescent="0.3">
      <c r="A20" s="8">
        <f t="shared" si="6"/>
        <v>13</v>
      </c>
      <c r="B20" s="18">
        <v>57288.45</v>
      </c>
      <c r="C20" s="18">
        <f t="shared" si="0"/>
        <v>59602.903379999996</v>
      </c>
      <c r="D20" s="18">
        <f t="shared" si="1"/>
        <v>4966.9086149999994</v>
      </c>
      <c r="E20" s="19">
        <f t="shared" si="2"/>
        <v>30.163412641700404</v>
      </c>
      <c r="F20" s="19">
        <f t="shared" si="3"/>
        <v>15.081706320850202</v>
      </c>
      <c r="G20" s="19">
        <f t="shared" si="4"/>
        <v>6.0326825283400805</v>
      </c>
      <c r="H20" s="20">
        <f t="shared" si="5"/>
        <v>28.655242009615382</v>
      </c>
    </row>
    <row r="21" spans="1:8" x14ac:dyDescent="0.3">
      <c r="A21" s="8">
        <f t="shared" si="6"/>
        <v>14</v>
      </c>
      <c r="B21" s="18">
        <v>57288.45</v>
      </c>
      <c r="C21" s="18">
        <f t="shared" si="0"/>
        <v>59602.903379999996</v>
      </c>
      <c r="D21" s="18">
        <f t="shared" si="1"/>
        <v>4966.9086149999994</v>
      </c>
      <c r="E21" s="19">
        <f t="shared" si="2"/>
        <v>30.163412641700404</v>
      </c>
      <c r="F21" s="19">
        <f t="shared" si="3"/>
        <v>15.081706320850202</v>
      </c>
      <c r="G21" s="19">
        <f t="shared" si="4"/>
        <v>6.0326825283400805</v>
      </c>
      <c r="H21" s="20">
        <f t="shared" si="5"/>
        <v>28.655242009615382</v>
      </c>
    </row>
    <row r="22" spans="1:8" x14ac:dyDescent="0.3">
      <c r="A22" s="8">
        <f t="shared" si="6"/>
        <v>15</v>
      </c>
      <c r="B22" s="18">
        <v>59530.18</v>
      </c>
      <c r="C22" s="18">
        <f t="shared" si="0"/>
        <v>61935.199271999998</v>
      </c>
      <c r="D22" s="18">
        <f t="shared" si="1"/>
        <v>5161.2666060000001</v>
      </c>
      <c r="E22" s="19">
        <f t="shared" si="2"/>
        <v>31.34372432793522</v>
      </c>
      <c r="F22" s="19">
        <f t="shared" si="3"/>
        <v>15.67186216396761</v>
      </c>
      <c r="G22" s="19">
        <f t="shared" si="4"/>
        <v>6.2687448655870437</v>
      </c>
      <c r="H22" s="20">
        <f t="shared" si="5"/>
        <v>29.776538111538461</v>
      </c>
    </row>
    <row r="23" spans="1:8" x14ac:dyDescent="0.3">
      <c r="A23" s="8">
        <f t="shared" si="6"/>
        <v>16</v>
      </c>
      <c r="B23" s="18">
        <v>59530.18</v>
      </c>
      <c r="C23" s="18">
        <f t="shared" si="0"/>
        <v>61935.199271999998</v>
      </c>
      <c r="D23" s="18">
        <f t="shared" si="1"/>
        <v>5161.2666060000001</v>
      </c>
      <c r="E23" s="19">
        <f t="shared" si="2"/>
        <v>31.34372432793522</v>
      </c>
      <c r="F23" s="19">
        <f t="shared" si="3"/>
        <v>15.67186216396761</v>
      </c>
      <c r="G23" s="19">
        <f t="shared" si="4"/>
        <v>6.2687448655870437</v>
      </c>
      <c r="H23" s="20">
        <f t="shared" si="5"/>
        <v>29.776538111538461</v>
      </c>
    </row>
    <row r="24" spans="1:8" x14ac:dyDescent="0.3">
      <c r="A24" s="8">
        <f t="shared" si="6"/>
        <v>17</v>
      </c>
      <c r="B24" s="18">
        <v>62020.99</v>
      </c>
      <c r="C24" s="18">
        <f t="shared" si="0"/>
        <v>64526.637995999998</v>
      </c>
      <c r="D24" s="18">
        <f t="shared" si="1"/>
        <v>5377.2198330000001</v>
      </c>
      <c r="E24" s="19">
        <f t="shared" si="2"/>
        <v>32.655181172064779</v>
      </c>
      <c r="F24" s="19">
        <f t="shared" si="3"/>
        <v>16.32759058603239</v>
      </c>
      <c r="G24" s="19">
        <f t="shared" si="4"/>
        <v>6.531036234412956</v>
      </c>
      <c r="H24" s="20">
        <f t="shared" si="5"/>
        <v>31.022422113461538</v>
      </c>
    </row>
    <row r="25" spans="1:8" x14ac:dyDescent="0.3">
      <c r="A25" s="8">
        <f t="shared" si="6"/>
        <v>18</v>
      </c>
      <c r="B25" s="18">
        <v>62020.99</v>
      </c>
      <c r="C25" s="18">
        <f t="shared" si="0"/>
        <v>64526.637995999998</v>
      </c>
      <c r="D25" s="18">
        <f t="shared" si="1"/>
        <v>5377.2198330000001</v>
      </c>
      <c r="E25" s="19">
        <f t="shared" si="2"/>
        <v>32.655181172064779</v>
      </c>
      <c r="F25" s="19">
        <f t="shared" si="3"/>
        <v>16.32759058603239</v>
      </c>
      <c r="G25" s="19">
        <f t="shared" si="4"/>
        <v>6.531036234412956</v>
      </c>
      <c r="H25" s="20">
        <f t="shared" si="5"/>
        <v>31.022422113461538</v>
      </c>
    </row>
    <row r="26" spans="1:8" x14ac:dyDescent="0.3">
      <c r="A26" s="8">
        <f t="shared" si="6"/>
        <v>19</v>
      </c>
      <c r="B26" s="18">
        <v>62020.99</v>
      </c>
      <c r="C26" s="18">
        <f t="shared" si="0"/>
        <v>64526.637995999998</v>
      </c>
      <c r="D26" s="18">
        <f t="shared" si="1"/>
        <v>5377.2198330000001</v>
      </c>
      <c r="E26" s="19">
        <f t="shared" si="2"/>
        <v>32.655181172064779</v>
      </c>
      <c r="F26" s="19">
        <f t="shared" si="3"/>
        <v>16.32759058603239</v>
      </c>
      <c r="G26" s="19">
        <f t="shared" si="4"/>
        <v>6.531036234412956</v>
      </c>
      <c r="H26" s="20">
        <f t="shared" si="5"/>
        <v>31.022422113461538</v>
      </c>
    </row>
    <row r="27" spans="1:8" x14ac:dyDescent="0.3">
      <c r="A27" s="8">
        <f t="shared" si="6"/>
        <v>20</v>
      </c>
      <c r="B27" s="18">
        <v>64262.69</v>
      </c>
      <c r="C27" s="18">
        <f t="shared" si="0"/>
        <v>66858.902675999998</v>
      </c>
      <c r="D27" s="18">
        <f t="shared" si="1"/>
        <v>5571.5752229999998</v>
      </c>
      <c r="E27" s="19">
        <f t="shared" si="2"/>
        <v>33.835477062753036</v>
      </c>
      <c r="F27" s="19">
        <f t="shared" si="3"/>
        <v>16.917738531376518</v>
      </c>
      <c r="G27" s="19">
        <f t="shared" si="4"/>
        <v>6.7670954125506073</v>
      </c>
      <c r="H27" s="20">
        <f t="shared" si="5"/>
        <v>32.143703209615381</v>
      </c>
    </row>
    <row r="28" spans="1:8" x14ac:dyDescent="0.3">
      <c r="A28" s="8">
        <f t="shared" si="6"/>
        <v>21</v>
      </c>
      <c r="B28" s="18">
        <v>64262.69</v>
      </c>
      <c r="C28" s="18">
        <f t="shared" si="0"/>
        <v>66858.902675999998</v>
      </c>
      <c r="D28" s="18">
        <f t="shared" si="1"/>
        <v>5571.5752229999998</v>
      </c>
      <c r="E28" s="19">
        <f t="shared" si="2"/>
        <v>33.835477062753036</v>
      </c>
      <c r="F28" s="19">
        <f t="shared" si="3"/>
        <v>16.917738531376518</v>
      </c>
      <c r="G28" s="19">
        <f t="shared" si="4"/>
        <v>6.7670954125506073</v>
      </c>
      <c r="H28" s="20">
        <f t="shared" si="5"/>
        <v>32.143703209615381</v>
      </c>
    </row>
    <row r="29" spans="1:8" x14ac:dyDescent="0.3">
      <c r="A29" s="8">
        <f t="shared" si="6"/>
        <v>22</v>
      </c>
      <c r="B29" s="18">
        <v>66753.5</v>
      </c>
      <c r="C29" s="18">
        <f t="shared" si="0"/>
        <v>69450.341400000005</v>
      </c>
      <c r="D29" s="18">
        <f t="shared" si="1"/>
        <v>5787.5284500000007</v>
      </c>
      <c r="E29" s="19">
        <f t="shared" si="2"/>
        <v>35.146933906882595</v>
      </c>
      <c r="F29" s="19">
        <f t="shared" si="3"/>
        <v>17.573466953441297</v>
      </c>
      <c r="G29" s="19">
        <f t="shared" si="4"/>
        <v>7.0293867813765187</v>
      </c>
      <c r="H29" s="20">
        <f t="shared" si="5"/>
        <v>33.389587211538462</v>
      </c>
    </row>
    <row r="30" spans="1:8" x14ac:dyDescent="0.3">
      <c r="A30" s="8">
        <f t="shared" si="6"/>
        <v>23</v>
      </c>
      <c r="B30" s="18">
        <v>69244.289999999994</v>
      </c>
      <c r="C30" s="18">
        <f t="shared" si="0"/>
        <v>72041.759315999996</v>
      </c>
      <c r="D30" s="18">
        <f t="shared" si="1"/>
        <v>6003.4799429999994</v>
      </c>
      <c r="E30" s="19">
        <f t="shared" si="2"/>
        <v>36.458380220647769</v>
      </c>
      <c r="F30" s="19">
        <f t="shared" si="3"/>
        <v>18.229190110323884</v>
      </c>
      <c r="G30" s="19">
        <f t="shared" si="4"/>
        <v>7.2916760441295541</v>
      </c>
      <c r="H30" s="20">
        <f t="shared" si="5"/>
        <v>34.635461209615386</v>
      </c>
    </row>
    <row r="31" spans="1:8" x14ac:dyDescent="0.3">
      <c r="A31" s="8">
        <f t="shared" si="6"/>
        <v>24</v>
      </c>
      <c r="B31" s="18">
        <v>71236.92</v>
      </c>
      <c r="C31" s="18">
        <f t="shared" si="0"/>
        <v>74114.891567999992</v>
      </c>
      <c r="D31" s="18">
        <f t="shared" si="1"/>
        <v>6176.2409639999996</v>
      </c>
      <c r="E31" s="19">
        <f t="shared" si="2"/>
        <v>37.507536218623478</v>
      </c>
      <c r="F31" s="19">
        <f t="shared" si="3"/>
        <v>18.753768109311739</v>
      </c>
      <c r="G31" s="19">
        <f t="shared" si="4"/>
        <v>7.5015072437246957</v>
      </c>
      <c r="H31" s="20">
        <f t="shared" si="5"/>
        <v>35.632159407692306</v>
      </c>
    </row>
    <row r="32" spans="1:8" x14ac:dyDescent="0.3">
      <c r="A32" s="8">
        <f t="shared" si="6"/>
        <v>25</v>
      </c>
      <c r="B32" s="18">
        <v>71366.17</v>
      </c>
      <c r="C32" s="18">
        <f t="shared" si="0"/>
        <v>74249.363268000001</v>
      </c>
      <c r="D32" s="18">
        <f t="shared" si="1"/>
        <v>6187.4469389999995</v>
      </c>
      <c r="E32" s="19">
        <f t="shared" si="2"/>
        <v>37.575588698380564</v>
      </c>
      <c r="F32" s="19">
        <f t="shared" si="3"/>
        <v>18.787794349190282</v>
      </c>
      <c r="G32" s="19">
        <f t="shared" si="4"/>
        <v>7.5151177396761124</v>
      </c>
      <c r="H32" s="20">
        <f t="shared" si="5"/>
        <v>35.696809263461539</v>
      </c>
    </row>
    <row r="33" spans="1:8" x14ac:dyDescent="0.3">
      <c r="A33" s="8">
        <f t="shared" si="6"/>
        <v>26</v>
      </c>
      <c r="B33" s="18">
        <v>71485.929999999993</v>
      </c>
      <c r="C33" s="18">
        <f t="shared" si="0"/>
        <v>74373.961571999986</v>
      </c>
      <c r="D33" s="18">
        <f t="shared" si="1"/>
        <v>6197.8301309999988</v>
      </c>
      <c r="E33" s="19">
        <f t="shared" si="2"/>
        <v>37.638644520242906</v>
      </c>
      <c r="F33" s="19">
        <f t="shared" si="3"/>
        <v>18.819322260121453</v>
      </c>
      <c r="G33" s="19">
        <f t="shared" si="4"/>
        <v>7.5277289040485815</v>
      </c>
      <c r="H33" s="20">
        <f t="shared" si="5"/>
        <v>35.756712294230759</v>
      </c>
    </row>
    <row r="34" spans="1:8" x14ac:dyDescent="0.3">
      <c r="A34" s="8">
        <f t="shared" si="6"/>
        <v>27</v>
      </c>
      <c r="B34" s="18">
        <v>71596.88</v>
      </c>
      <c r="C34" s="18">
        <f t="shared" si="0"/>
        <v>74489.393951999999</v>
      </c>
      <c r="D34" s="18">
        <f t="shared" si="1"/>
        <v>6207.4494960000002</v>
      </c>
      <c r="E34" s="19">
        <f t="shared" si="2"/>
        <v>37.697061716599187</v>
      </c>
      <c r="F34" s="19">
        <f t="shared" si="3"/>
        <v>18.848530858299593</v>
      </c>
      <c r="G34" s="19">
        <f t="shared" si="4"/>
        <v>7.539412343319837</v>
      </c>
      <c r="H34" s="20">
        <f t="shared" si="5"/>
        <v>35.812208630769227</v>
      </c>
    </row>
    <row r="35" spans="1:8" x14ac:dyDescent="0.3">
      <c r="A35" s="8">
        <f t="shared" si="6"/>
        <v>28</v>
      </c>
      <c r="B35" s="18">
        <v>71699.67</v>
      </c>
      <c r="C35" s="18">
        <f t="shared" si="0"/>
        <v>74596.336668000004</v>
      </c>
      <c r="D35" s="18">
        <f t="shared" si="1"/>
        <v>6216.3613889999997</v>
      </c>
      <c r="E35" s="19">
        <f t="shared" si="2"/>
        <v>37.751182524291501</v>
      </c>
      <c r="F35" s="19">
        <f t="shared" si="3"/>
        <v>18.87559126214575</v>
      </c>
      <c r="G35" s="19">
        <f t="shared" si="4"/>
        <v>7.5502365048583</v>
      </c>
      <c r="H35" s="20">
        <f t="shared" si="5"/>
        <v>35.863623398076925</v>
      </c>
    </row>
    <row r="36" spans="1:8" x14ac:dyDescent="0.3">
      <c r="A36" s="8">
        <f t="shared" si="6"/>
        <v>29</v>
      </c>
      <c r="B36" s="18">
        <v>71794.850000000006</v>
      </c>
      <c r="C36" s="18">
        <f t="shared" si="0"/>
        <v>74695.361940000003</v>
      </c>
      <c r="D36" s="18">
        <f t="shared" si="1"/>
        <v>6224.6134950000005</v>
      </c>
      <c r="E36" s="19">
        <f t="shared" si="2"/>
        <v>37.801296528340082</v>
      </c>
      <c r="F36" s="19">
        <f t="shared" si="3"/>
        <v>18.900648264170041</v>
      </c>
      <c r="G36" s="19">
        <f t="shared" si="4"/>
        <v>7.5602593056680165</v>
      </c>
      <c r="H36" s="20">
        <f t="shared" si="5"/>
        <v>35.911231701923079</v>
      </c>
    </row>
    <row r="37" spans="1:8" x14ac:dyDescent="0.3">
      <c r="A37" s="8">
        <f t="shared" si="6"/>
        <v>30</v>
      </c>
      <c r="B37" s="18">
        <v>71883.09</v>
      </c>
      <c r="C37" s="18">
        <f t="shared" si="0"/>
        <v>74787.166835999989</v>
      </c>
      <c r="D37" s="18">
        <f t="shared" si="1"/>
        <v>6232.263903</v>
      </c>
      <c r="E37" s="19">
        <f t="shared" si="2"/>
        <v>37.847756495951408</v>
      </c>
      <c r="F37" s="19">
        <f t="shared" si="3"/>
        <v>18.923878247975704</v>
      </c>
      <c r="G37" s="19">
        <f t="shared" si="4"/>
        <v>7.569551299190282</v>
      </c>
      <c r="H37" s="20">
        <f t="shared" si="5"/>
        <v>35.955368671153842</v>
      </c>
    </row>
    <row r="38" spans="1:8" x14ac:dyDescent="0.3">
      <c r="A38" s="8">
        <f t="shared" si="6"/>
        <v>31</v>
      </c>
      <c r="B38" s="18">
        <v>71964.759999999995</v>
      </c>
      <c r="C38" s="18">
        <f t="shared" si="0"/>
        <v>74872.136304</v>
      </c>
      <c r="D38" s="18">
        <f t="shared" si="1"/>
        <v>6239.3446919999988</v>
      </c>
      <c r="E38" s="19">
        <f t="shared" si="2"/>
        <v>37.890757238866399</v>
      </c>
      <c r="F38" s="19">
        <f t="shared" si="3"/>
        <v>18.9453786194332</v>
      </c>
      <c r="G38" s="19">
        <f t="shared" si="4"/>
        <v>7.5781514477732799</v>
      </c>
      <c r="H38" s="20">
        <f t="shared" si="5"/>
        <v>35.996219376923079</v>
      </c>
    </row>
    <row r="39" spans="1:8" x14ac:dyDescent="0.3">
      <c r="A39" s="8">
        <f t="shared" si="6"/>
        <v>32</v>
      </c>
      <c r="B39" s="18">
        <v>72040.41</v>
      </c>
      <c r="C39" s="18">
        <f t="shared" si="0"/>
        <v>74950.842564000006</v>
      </c>
      <c r="D39" s="18">
        <f t="shared" si="1"/>
        <v>6245.9035469999999</v>
      </c>
      <c r="E39" s="19">
        <f t="shared" si="2"/>
        <v>37.930588342105267</v>
      </c>
      <c r="F39" s="19">
        <f t="shared" si="3"/>
        <v>18.965294171052633</v>
      </c>
      <c r="G39" s="19">
        <f t="shared" si="4"/>
        <v>7.5861176684210534</v>
      </c>
      <c r="H39" s="20">
        <f t="shared" si="5"/>
        <v>36.034058925000004</v>
      </c>
    </row>
    <row r="40" spans="1:8" x14ac:dyDescent="0.3">
      <c r="A40" s="8">
        <f t="shared" si="6"/>
        <v>33</v>
      </c>
      <c r="B40" s="18">
        <v>72110.429999999993</v>
      </c>
      <c r="C40" s="18">
        <f t="shared" si="0"/>
        <v>75023.691371999987</v>
      </c>
      <c r="D40" s="18">
        <f t="shared" si="1"/>
        <v>6251.9742809999998</v>
      </c>
      <c r="E40" s="19">
        <f t="shared" si="2"/>
        <v>37.967455147773272</v>
      </c>
      <c r="F40" s="19">
        <f t="shared" si="3"/>
        <v>18.983727573886636</v>
      </c>
      <c r="G40" s="19">
        <f t="shared" si="4"/>
        <v>7.593491029554654</v>
      </c>
      <c r="H40" s="20">
        <f t="shared" si="5"/>
        <v>36.069082390384608</v>
      </c>
    </row>
    <row r="41" spans="1:8" x14ac:dyDescent="0.3">
      <c r="A41" s="8">
        <f t="shared" si="6"/>
        <v>34</v>
      </c>
      <c r="B41" s="18">
        <v>72175.31</v>
      </c>
      <c r="C41" s="18">
        <f t="shared" si="0"/>
        <v>75091.192523999998</v>
      </c>
      <c r="D41" s="18">
        <f t="shared" si="1"/>
        <v>6257.5993769999995</v>
      </c>
      <c r="E41" s="19">
        <f t="shared" si="2"/>
        <v>38.001615649797571</v>
      </c>
      <c r="F41" s="19">
        <f t="shared" si="3"/>
        <v>19.000807824898786</v>
      </c>
      <c r="G41" s="19">
        <f t="shared" si="4"/>
        <v>7.6003231299595146</v>
      </c>
      <c r="H41" s="20">
        <f t="shared" si="5"/>
        <v>36.101534867307691</v>
      </c>
    </row>
    <row r="42" spans="1:8" x14ac:dyDescent="0.3">
      <c r="A42" s="21">
        <f t="shared" si="6"/>
        <v>35</v>
      </c>
      <c r="B42" s="22">
        <v>72235.33</v>
      </c>
      <c r="C42" s="22">
        <f t="shared" si="0"/>
        <v>75153.637331999998</v>
      </c>
      <c r="D42" s="22">
        <f t="shared" si="1"/>
        <v>6262.8031110000002</v>
      </c>
      <c r="E42" s="23">
        <f t="shared" si="2"/>
        <v>38.033217273279348</v>
      </c>
      <c r="F42" s="23">
        <f t="shared" si="3"/>
        <v>19.016608636639674</v>
      </c>
      <c r="G42" s="23">
        <f t="shared" si="4"/>
        <v>7.6066434546558694</v>
      </c>
      <c r="H42" s="24">
        <f t="shared" si="5"/>
        <v>36.131556409615385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7</v>
      </c>
      <c r="B1" s="1" t="s">
        <v>46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">
        <v>76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28">
        <v>22591.66</v>
      </c>
      <c r="C7" s="18">
        <f>B7*$D$3</f>
        <v>23504.363064000001</v>
      </c>
      <c r="D7" s="18">
        <f t="shared" ref="D7:D42" si="0">B7/12*$D$3</f>
        <v>1958.6969219999999</v>
      </c>
      <c r="E7" s="19">
        <f t="shared" ref="E7:E42" si="1">C7/1976</f>
        <v>11.894920578947369</v>
      </c>
      <c r="F7" s="19">
        <f>E7/2</f>
        <v>5.9474602894736845</v>
      </c>
      <c r="G7" s="19">
        <f>E7/5</f>
        <v>2.378984115789474</v>
      </c>
      <c r="H7" s="20">
        <f>C7/2080</f>
        <v>11.300174550000001</v>
      </c>
    </row>
    <row r="8" spans="1:8" x14ac:dyDescent="0.3">
      <c r="A8" s="8">
        <f>A7+1</f>
        <v>1</v>
      </c>
      <c r="B8" s="28">
        <v>22873.33</v>
      </c>
      <c r="C8" s="18">
        <f t="shared" ref="C8:C42" si="2">B8*$D$3</f>
        <v>23797.412532000002</v>
      </c>
      <c r="D8" s="18">
        <f t="shared" si="0"/>
        <v>1983.1177110000001</v>
      </c>
      <c r="E8" s="19">
        <f t="shared" si="1"/>
        <v>12.043224965587045</v>
      </c>
      <c r="F8" s="19">
        <f t="shared" ref="F8:F42" si="3">E8/2</f>
        <v>6.0216124827935227</v>
      </c>
      <c r="G8" s="19">
        <f t="shared" ref="G8:G42" si="4">E8/5</f>
        <v>2.408644993117409</v>
      </c>
      <c r="H8" s="20">
        <f t="shared" ref="H8:H42" si="5">C8/2080</f>
        <v>11.441063717307694</v>
      </c>
    </row>
    <row r="9" spans="1:8" x14ac:dyDescent="0.3">
      <c r="A9" s="8">
        <f t="shared" ref="A9:A42" si="6">A8+1</f>
        <v>2</v>
      </c>
      <c r="B9" s="18">
        <v>23154.51</v>
      </c>
      <c r="C9" s="18">
        <f t="shared" si="2"/>
        <v>24089.952203999997</v>
      </c>
      <c r="D9" s="18">
        <f t="shared" si="0"/>
        <v>2007.4960169999997</v>
      </c>
      <c r="E9" s="19">
        <f t="shared" si="1"/>
        <v>12.191271358299593</v>
      </c>
      <c r="F9" s="19">
        <f t="shared" si="3"/>
        <v>6.0956356791497965</v>
      </c>
      <c r="G9" s="19">
        <f t="shared" si="4"/>
        <v>2.4382542716599187</v>
      </c>
      <c r="H9" s="20">
        <f t="shared" si="5"/>
        <v>11.581707790384614</v>
      </c>
    </row>
    <row r="10" spans="1:8" x14ac:dyDescent="0.3">
      <c r="A10" s="8">
        <f t="shared" si="6"/>
        <v>3</v>
      </c>
      <c r="B10" s="18">
        <v>23436.17</v>
      </c>
      <c r="C10" s="18">
        <f t="shared" si="2"/>
        <v>24382.991267999998</v>
      </c>
      <c r="D10" s="18">
        <f t="shared" si="0"/>
        <v>2031.915939</v>
      </c>
      <c r="E10" s="19">
        <f t="shared" si="1"/>
        <v>12.339570479757084</v>
      </c>
      <c r="F10" s="19">
        <f t="shared" si="3"/>
        <v>6.169785239878542</v>
      </c>
      <c r="G10" s="19">
        <f t="shared" si="4"/>
        <v>2.467914095951417</v>
      </c>
      <c r="H10" s="20">
        <f t="shared" si="5"/>
        <v>11.72259195576923</v>
      </c>
    </row>
    <row r="11" spans="1:8" x14ac:dyDescent="0.3">
      <c r="A11" s="8">
        <f t="shared" si="6"/>
        <v>4</v>
      </c>
      <c r="B11" s="18">
        <v>23767.23</v>
      </c>
      <c r="C11" s="18">
        <f t="shared" si="2"/>
        <v>24727.426091999998</v>
      </c>
      <c r="D11" s="18">
        <f t="shared" si="0"/>
        <v>2060.618841</v>
      </c>
      <c r="E11" s="19">
        <f t="shared" si="1"/>
        <v>12.513879601214574</v>
      </c>
      <c r="F11" s="19">
        <f t="shared" si="3"/>
        <v>6.2569398006072872</v>
      </c>
      <c r="G11" s="19">
        <f t="shared" si="4"/>
        <v>2.502775920242915</v>
      </c>
      <c r="H11" s="20">
        <f t="shared" si="5"/>
        <v>11.888185621153845</v>
      </c>
    </row>
    <row r="12" spans="1:8" x14ac:dyDescent="0.3">
      <c r="A12" s="8">
        <f t="shared" si="6"/>
        <v>5</v>
      </c>
      <c r="B12" s="18">
        <v>24011.59</v>
      </c>
      <c r="C12" s="18">
        <f t="shared" si="2"/>
        <v>24981.658235999999</v>
      </c>
      <c r="D12" s="18">
        <f t="shared" si="0"/>
        <v>2081.8048530000001</v>
      </c>
      <c r="E12" s="19">
        <f t="shared" si="1"/>
        <v>12.642539593117409</v>
      </c>
      <c r="F12" s="19">
        <f t="shared" si="3"/>
        <v>6.3212697965587044</v>
      </c>
      <c r="G12" s="19">
        <f t="shared" si="4"/>
        <v>2.5285079186234816</v>
      </c>
      <c r="H12" s="20">
        <f t="shared" si="5"/>
        <v>12.010412613461538</v>
      </c>
    </row>
    <row r="13" spans="1:8" x14ac:dyDescent="0.3">
      <c r="A13" s="8">
        <f t="shared" si="6"/>
        <v>6</v>
      </c>
      <c r="B13" s="18">
        <v>24895.68</v>
      </c>
      <c r="C13" s="18">
        <f t="shared" si="2"/>
        <v>25901.465472</v>
      </c>
      <c r="D13" s="18">
        <f t="shared" si="0"/>
        <v>2158.4554559999997</v>
      </c>
      <c r="E13" s="19">
        <f t="shared" si="1"/>
        <v>13.108029085020243</v>
      </c>
      <c r="F13" s="19">
        <f t="shared" si="3"/>
        <v>6.5540145425101217</v>
      </c>
      <c r="G13" s="19">
        <f t="shared" si="4"/>
        <v>2.6216058170040486</v>
      </c>
      <c r="H13" s="20">
        <f t="shared" si="5"/>
        <v>12.45262763076923</v>
      </c>
    </row>
    <row r="14" spans="1:8" x14ac:dyDescent="0.3">
      <c r="A14" s="8">
        <f t="shared" si="6"/>
        <v>7</v>
      </c>
      <c r="B14" s="18">
        <v>25059.42</v>
      </c>
      <c r="C14" s="18">
        <f t="shared" si="2"/>
        <v>26071.820567999999</v>
      </c>
      <c r="D14" s="18">
        <f t="shared" si="0"/>
        <v>2172.6517139999996</v>
      </c>
      <c r="E14" s="19">
        <f t="shared" si="1"/>
        <v>13.194241178137652</v>
      </c>
      <c r="F14" s="19">
        <f t="shared" si="3"/>
        <v>6.597120589068826</v>
      </c>
      <c r="G14" s="19">
        <f t="shared" si="4"/>
        <v>2.6388482356275302</v>
      </c>
      <c r="H14" s="20">
        <f t="shared" si="5"/>
        <v>12.534529119230768</v>
      </c>
    </row>
    <row r="15" spans="1:8" x14ac:dyDescent="0.3">
      <c r="A15" s="8">
        <f t="shared" si="6"/>
        <v>8</v>
      </c>
      <c r="B15" s="18">
        <v>26024.18</v>
      </c>
      <c r="C15" s="18">
        <f t="shared" si="2"/>
        <v>27075.556872000001</v>
      </c>
      <c r="D15" s="18">
        <f t="shared" si="0"/>
        <v>2256.2964060000004</v>
      </c>
      <c r="E15" s="19">
        <f t="shared" si="1"/>
        <v>13.702204894736843</v>
      </c>
      <c r="F15" s="19">
        <f t="shared" si="3"/>
        <v>6.8511024473684214</v>
      </c>
      <c r="G15" s="19">
        <f t="shared" si="4"/>
        <v>2.7404409789473685</v>
      </c>
      <c r="H15" s="20">
        <f t="shared" si="5"/>
        <v>13.017094650000001</v>
      </c>
    </row>
    <row r="16" spans="1:8" x14ac:dyDescent="0.3">
      <c r="A16" s="8">
        <f t="shared" si="6"/>
        <v>9</v>
      </c>
      <c r="B16" s="18">
        <v>26107.24</v>
      </c>
      <c r="C16" s="18">
        <f t="shared" si="2"/>
        <v>27161.972496000002</v>
      </c>
      <c r="D16" s="18">
        <f t="shared" si="0"/>
        <v>2263.4977080000003</v>
      </c>
      <c r="E16" s="19">
        <f t="shared" si="1"/>
        <v>13.74593749797571</v>
      </c>
      <c r="F16" s="19">
        <f t="shared" si="3"/>
        <v>6.872968748987855</v>
      </c>
      <c r="G16" s="19">
        <f t="shared" si="4"/>
        <v>2.7491874995951422</v>
      </c>
      <c r="H16" s="20">
        <f t="shared" si="5"/>
        <v>13.058640623076924</v>
      </c>
    </row>
    <row r="17" spans="1:8" x14ac:dyDescent="0.3">
      <c r="A17" s="8">
        <f t="shared" si="6"/>
        <v>10</v>
      </c>
      <c r="B17" s="18">
        <v>27152.69</v>
      </c>
      <c r="C17" s="18">
        <f t="shared" si="2"/>
        <v>28249.658675999999</v>
      </c>
      <c r="D17" s="18">
        <f t="shared" si="0"/>
        <v>2354.1382229999999</v>
      </c>
      <c r="E17" s="19">
        <f t="shared" si="1"/>
        <v>14.296385969635628</v>
      </c>
      <c r="F17" s="19">
        <f t="shared" si="3"/>
        <v>7.1481929848178138</v>
      </c>
      <c r="G17" s="19">
        <f t="shared" si="4"/>
        <v>2.8592771939271255</v>
      </c>
      <c r="H17" s="20">
        <f t="shared" si="5"/>
        <v>13.581566671153846</v>
      </c>
    </row>
    <row r="18" spans="1:8" x14ac:dyDescent="0.3">
      <c r="A18" s="8">
        <f t="shared" si="6"/>
        <v>11</v>
      </c>
      <c r="B18" s="18">
        <v>27155.59</v>
      </c>
      <c r="C18" s="18">
        <f t="shared" si="2"/>
        <v>28252.675835999999</v>
      </c>
      <c r="D18" s="18">
        <f t="shared" si="0"/>
        <v>2354.3896529999997</v>
      </c>
      <c r="E18" s="19">
        <f t="shared" si="1"/>
        <v>14.297912872469634</v>
      </c>
      <c r="F18" s="19">
        <f t="shared" si="3"/>
        <v>7.1489564362348172</v>
      </c>
      <c r="G18" s="19">
        <f t="shared" si="4"/>
        <v>2.8595825744939267</v>
      </c>
      <c r="H18" s="20">
        <f t="shared" si="5"/>
        <v>13.583017228846153</v>
      </c>
    </row>
    <row r="19" spans="1:8" x14ac:dyDescent="0.3">
      <c r="A19" s="8">
        <f t="shared" si="6"/>
        <v>12</v>
      </c>
      <c r="B19" s="18">
        <v>28281.18</v>
      </c>
      <c r="C19" s="18">
        <f t="shared" si="2"/>
        <v>29423.739672</v>
      </c>
      <c r="D19" s="18">
        <f t="shared" si="0"/>
        <v>2451.978306</v>
      </c>
      <c r="E19" s="19">
        <f t="shared" si="1"/>
        <v>14.89055651417004</v>
      </c>
      <c r="F19" s="19">
        <f t="shared" si="3"/>
        <v>7.44527825708502</v>
      </c>
      <c r="G19" s="19">
        <f t="shared" si="4"/>
        <v>2.9781113028340078</v>
      </c>
      <c r="H19" s="20">
        <f t="shared" si="5"/>
        <v>14.146028688461538</v>
      </c>
    </row>
    <row r="20" spans="1:8" x14ac:dyDescent="0.3">
      <c r="A20" s="8">
        <f t="shared" si="6"/>
        <v>13</v>
      </c>
      <c r="B20" s="18">
        <v>28281.18</v>
      </c>
      <c r="C20" s="18">
        <f t="shared" si="2"/>
        <v>29423.739672</v>
      </c>
      <c r="D20" s="18">
        <f t="shared" si="0"/>
        <v>2451.978306</v>
      </c>
      <c r="E20" s="19">
        <f t="shared" si="1"/>
        <v>14.89055651417004</v>
      </c>
      <c r="F20" s="19">
        <f t="shared" si="3"/>
        <v>7.44527825708502</v>
      </c>
      <c r="G20" s="19">
        <f t="shared" si="4"/>
        <v>2.9781113028340078</v>
      </c>
      <c r="H20" s="20">
        <f t="shared" si="5"/>
        <v>14.146028688461538</v>
      </c>
    </row>
    <row r="21" spans="1:8" x14ac:dyDescent="0.3">
      <c r="A21" s="8">
        <f t="shared" si="6"/>
        <v>14</v>
      </c>
      <c r="B21" s="18">
        <v>29409.69</v>
      </c>
      <c r="C21" s="18">
        <f t="shared" si="2"/>
        <v>30597.841475999998</v>
      </c>
      <c r="D21" s="18">
        <f t="shared" si="0"/>
        <v>2549.820123</v>
      </c>
      <c r="E21" s="19">
        <f t="shared" si="1"/>
        <v>15.484737589068825</v>
      </c>
      <c r="F21" s="19">
        <f t="shared" si="3"/>
        <v>7.7423687945344124</v>
      </c>
      <c r="G21" s="19">
        <f t="shared" si="4"/>
        <v>3.0969475178137649</v>
      </c>
      <c r="H21" s="20">
        <f t="shared" si="5"/>
        <v>14.710500709615383</v>
      </c>
    </row>
    <row r="22" spans="1:8" x14ac:dyDescent="0.3">
      <c r="A22" s="8">
        <f t="shared" si="6"/>
        <v>15</v>
      </c>
      <c r="B22" s="18">
        <v>29409.69</v>
      </c>
      <c r="C22" s="18">
        <f t="shared" si="2"/>
        <v>30597.841475999998</v>
      </c>
      <c r="D22" s="18">
        <f t="shared" si="0"/>
        <v>2549.820123</v>
      </c>
      <c r="E22" s="19">
        <f t="shared" si="1"/>
        <v>15.484737589068825</v>
      </c>
      <c r="F22" s="19">
        <f t="shared" si="3"/>
        <v>7.7423687945344124</v>
      </c>
      <c r="G22" s="19">
        <f t="shared" si="4"/>
        <v>3.0969475178137649</v>
      </c>
      <c r="H22" s="20">
        <f t="shared" si="5"/>
        <v>14.710500709615383</v>
      </c>
    </row>
    <row r="23" spans="1:8" x14ac:dyDescent="0.3">
      <c r="A23" s="8">
        <f t="shared" si="6"/>
        <v>16</v>
      </c>
      <c r="B23" s="18">
        <v>29888.080000000002</v>
      </c>
      <c r="C23" s="18">
        <f t="shared" si="2"/>
        <v>31095.558432000002</v>
      </c>
      <c r="D23" s="18">
        <f t="shared" si="0"/>
        <v>2591.2965360000003</v>
      </c>
      <c r="E23" s="19">
        <f t="shared" si="1"/>
        <v>15.736618639676115</v>
      </c>
      <c r="F23" s="19">
        <f t="shared" si="3"/>
        <v>7.8683093198380574</v>
      </c>
      <c r="G23" s="19">
        <f t="shared" si="4"/>
        <v>3.1473237279352229</v>
      </c>
      <c r="H23" s="20">
        <f t="shared" si="5"/>
        <v>14.949787707692309</v>
      </c>
    </row>
    <row r="24" spans="1:8" x14ac:dyDescent="0.3">
      <c r="A24" s="8">
        <f t="shared" si="6"/>
        <v>17</v>
      </c>
      <c r="B24" s="18">
        <v>29888.080000000002</v>
      </c>
      <c r="C24" s="18">
        <f t="shared" si="2"/>
        <v>31095.558432000002</v>
      </c>
      <c r="D24" s="18">
        <f t="shared" si="0"/>
        <v>2591.2965360000003</v>
      </c>
      <c r="E24" s="19">
        <f t="shared" si="1"/>
        <v>15.736618639676115</v>
      </c>
      <c r="F24" s="19">
        <f t="shared" si="3"/>
        <v>7.8683093198380574</v>
      </c>
      <c r="G24" s="19">
        <f t="shared" si="4"/>
        <v>3.1473237279352229</v>
      </c>
      <c r="H24" s="20">
        <f t="shared" si="5"/>
        <v>14.949787707692309</v>
      </c>
    </row>
    <row r="25" spans="1:8" x14ac:dyDescent="0.3">
      <c r="A25" s="8">
        <f t="shared" si="6"/>
        <v>18</v>
      </c>
      <c r="B25" s="18">
        <v>31016.58</v>
      </c>
      <c r="C25" s="18">
        <f t="shared" si="2"/>
        <v>32269.649832000003</v>
      </c>
      <c r="D25" s="18">
        <f t="shared" si="0"/>
        <v>2689.1374860000001</v>
      </c>
      <c r="E25" s="19">
        <f t="shared" si="1"/>
        <v>16.330794449392712</v>
      </c>
      <c r="F25" s="19">
        <f t="shared" si="3"/>
        <v>8.1653972246963562</v>
      </c>
      <c r="G25" s="19">
        <f t="shared" si="4"/>
        <v>3.2661588898785423</v>
      </c>
      <c r="H25" s="20">
        <f t="shared" si="5"/>
        <v>15.514254726923077</v>
      </c>
    </row>
    <row r="26" spans="1:8" x14ac:dyDescent="0.3">
      <c r="A26" s="8">
        <f t="shared" si="6"/>
        <v>19</v>
      </c>
      <c r="B26" s="18">
        <v>31016.58</v>
      </c>
      <c r="C26" s="18">
        <f t="shared" si="2"/>
        <v>32269.649832000003</v>
      </c>
      <c r="D26" s="18">
        <f t="shared" si="0"/>
        <v>2689.1374860000001</v>
      </c>
      <c r="E26" s="19">
        <f t="shared" si="1"/>
        <v>16.330794449392712</v>
      </c>
      <c r="F26" s="19">
        <f t="shared" si="3"/>
        <v>8.1653972246963562</v>
      </c>
      <c r="G26" s="19">
        <f t="shared" si="4"/>
        <v>3.2661588898785423</v>
      </c>
      <c r="H26" s="20">
        <f t="shared" si="5"/>
        <v>15.514254726923077</v>
      </c>
    </row>
    <row r="27" spans="1:8" x14ac:dyDescent="0.3">
      <c r="A27" s="8">
        <f t="shared" si="6"/>
        <v>20</v>
      </c>
      <c r="B27" s="18">
        <v>32145.09</v>
      </c>
      <c r="C27" s="18">
        <f t="shared" si="2"/>
        <v>33443.751636000001</v>
      </c>
      <c r="D27" s="18">
        <f t="shared" si="0"/>
        <v>2786.9793030000001</v>
      </c>
      <c r="E27" s="19">
        <f t="shared" si="1"/>
        <v>16.924975524291497</v>
      </c>
      <c r="F27" s="19">
        <f t="shared" si="3"/>
        <v>8.4624877621457486</v>
      </c>
      <c r="G27" s="19">
        <f t="shared" si="4"/>
        <v>3.3849951048582994</v>
      </c>
      <c r="H27" s="20">
        <f t="shared" si="5"/>
        <v>16.078726748076924</v>
      </c>
    </row>
    <row r="28" spans="1:8" x14ac:dyDescent="0.3">
      <c r="A28" s="8">
        <f t="shared" si="6"/>
        <v>21</v>
      </c>
      <c r="B28" s="18">
        <v>32145.09</v>
      </c>
      <c r="C28" s="18">
        <f t="shared" si="2"/>
        <v>33443.751636000001</v>
      </c>
      <c r="D28" s="18">
        <f t="shared" si="0"/>
        <v>2786.9793030000001</v>
      </c>
      <c r="E28" s="19">
        <f t="shared" si="1"/>
        <v>16.924975524291497</v>
      </c>
      <c r="F28" s="19">
        <f t="shared" si="3"/>
        <v>8.4624877621457486</v>
      </c>
      <c r="G28" s="19">
        <f t="shared" si="4"/>
        <v>3.3849951048582994</v>
      </c>
      <c r="H28" s="20">
        <f t="shared" si="5"/>
        <v>16.078726748076924</v>
      </c>
    </row>
    <row r="29" spans="1:8" x14ac:dyDescent="0.3">
      <c r="A29" s="8">
        <f t="shared" si="6"/>
        <v>22</v>
      </c>
      <c r="B29" s="18">
        <v>32918.76</v>
      </c>
      <c r="C29" s="18">
        <f t="shared" si="2"/>
        <v>34248.677904000004</v>
      </c>
      <c r="D29" s="18">
        <f t="shared" si="0"/>
        <v>2854.0564920000002</v>
      </c>
      <c r="E29" s="19">
        <f t="shared" si="1"/>
        <v>17.33232687449393</v>
      </c>
      <c r="F29" s="19">
        <f t="shared" si="3"/>
        <v>8.6661634372469649</v>
      </c>
      <c r="G29" s="19">
        <f t="shared" si="4"/>
        <v>3.4664653748987861</v>
      </c>
      <c r="H29" s="20">
        <f t="shared" si="5"/>
        <v>16.465710530769233</v>
      </c>
    </row>
    <row r="30" spans="1:8" x14ac:dyDescent="0.3">
      <c r="A30" s="8">
        <f t="shared" si="6"/>
        <v>23</v>
      </c>
      <c r="B30" s="18">
        <v>33751.980000000003</v>
      </c>
      <c r="C30" s="18">
        <f t="shared" si="2"/>
        <v>35115.559992000002</v>
      </c>
      <c r="D30" s="18">
        <f t="shared" si="0"/>
        <v>2926.2966660000002</v>
      </c>
      <c r="E30" s="19">
        <f t="shared" si="1"/>
        <v>17.771032384615385</v>
      </c>
      <c r="F30" s="19">
        <f t="shared" si="3"/>
        <v>8.8855161923076924</v>
      </c>
      <c r="G30" s="19">
        <f t="shared" si="4"/>
        <v>3.5542064769230768</v>
      </c>
      <c r="H30" s="20">
        <f t="shared" si="5"/>
        <v>16.882480765384617</v>
      </c>
    </row>
    <row r="31" spans="1:8" x14ac:dyDescent="0.3">
      <c r="A31" s="8">
        <f t="shared" si="6"/>
        <v>24</v>
      </c>
      <c r="B31" s="18">
        <v>34880.449999999997</v>
      </c>
      <c r="C31" s="18">
        <f t="shared" si="2"/>
        <v>36289.620179999998</v>
      </c>
      <c r="D31" s="18">
        <f t="shared" si="0"/>
        <v>3024.1350149999998</v>
      </c>
      <c r="E31" s="19">
        <f t="shared" si="1"/>
        <v>18.365192398785425</v>
      </c>
      <c r="F31" s="19">
        <f t="shared" si="3"/>
        <v>9.1825961993927123</v>
      </c>
      <c r="G31" s="19">
        <f t="shared" si="4"/>
        <v>3.6730384797570848</v>
      </c>
      <c r="H31" s="20">
        <f t="shared" si="5"/>
        <v>17.446932778846154</v>
      </c>
    </row>
    <row r="32" spans="1:8" x14ac:dyDescent="0.3">
      <c r="A32" s="8">
        <f t="shared" si="6"/>
        <v>25</v>
      </c>
      <c r="B32" s="18">
        <v>34943.730000000003</v>
      </c>
      <c r="C32" s="18">
        <f t="shared" si="2"/>
        <v>36355.456692</v>
      </c>
      <c r="D32" s="18">
        <f t="shared" si="0"/>
        <v>3029.6213910000006</v>
      </c>
      <c r="E32" s="19">
        <f t="shared" si="1"/>
        <v>18.398510471659918</v>
      </c>
      <c r="F32" s="19">
        <f t="shared" si="3"/>
        <v>9.1992552358299591</v>
      </c>
      <c r="G32" s="19">
        <f t="shared" si="4"/>
        <v>3.6797020943319838</v>
      </c>
      <c r="H32" s="20">
        <f t="shared" si="5"/>
        <v>17.478584948076922</v>
      </c>
    </row>
    <row r="33" spans="1:8" x14ac:dyDescent="0.3">
      <c r="A33" s="8">
        <f t="shared" si="6"/>
        <v>26</v>
      </c>
      <c r="B33" s="18">
        <v>35002.370000000003</v>
      </c>
      <c r="C33" s="18">
        <f t="shared" si="2"/>
        <v>36416.465748000002</v>
      </c>
      <c r="D33" s="18">
        <f t="shared" si="0"/>
        <v>3034.7054790000002</v>
      </c>
      <c r="E33" s="19">
        <f t="shared" si="1"/>
        <v>18.429385500000002</v>
      </c>
      <c r="F33" s="19">
        <f t="shared" si="3"/>
        <v>9.2146927500000011</v>
      </c>
      <c r="G33" s="19">
        <f t="shared" si="4"/>
        <v>3.6858771000000004</v>
      </c>
      <c r="H33" s="20">
        <f t="shared" si="5"/>
        <v>17.507916225000002</v>
      </c>
    </row>
    <row r="34" spans="1:8" x14ac:dyDescent="0.3">
      <c r="A34" s="8">
        <f t="shared" si="6"/>
        <v>27</v>
      </c>
      <c r="B34" s="18">
        <v>35056.699999999997</v>
      </c>
      <c r="C34" s="18">
        <f t="shared" si="2"/>
        <v>36472.990679999995</v>
      </c>
      <c r="D34" s="18">
        <f t="shared" si="0"/>
        <v>3039.4158899999998</v>
      </c>
      <c r="E34" s="19">
        <f t="shared" si="1"/>
        <v>18.457991234817811</v>
      </c>
      <c r="F34" s="19">
        <f t="shared" si="3"/>
        <v>9.2289956174089056</v>
      </c>
      <c r="G34" s="19">
        <f t="shared" si="4"/>
        <v>3.6915982469635624</v>
      </c>
      <c r="H34" s="20">
        <f t="shared" si="5"/>
        <v>17.53509167307692</v>
      </c>
    </row>
    <row r="35" spans="1:8" x14ac:dyDescent="0.3">
      <c r="A35" s="8">
        <f t="shared" si="6"/>
        <v>28</v>
      </c>
      <c r="B35" s="18">
        <v>35107.03</v>
      </c>
      <c r="C35" s="18">
        <f t="shared" si="2"/>
        <v>36525.354011999996</v>
      </c>
      <c r="D35" s="18">
        <f t="shared" si="0"/>
        <v>3043.7795009999995</v>
      </c>
      <c r="E35" s="19">
        <f t="shared" si="1"/>
        <v>18.48449089676113</v>
      </c>
      <c r="F35" s="19">
        <f t="shared" si="3"/>
        <v>9.2422454483805652</v>
      </c>
      <c r="G35" s="19">
        <f t="shared" si="4"/>
        <v>3.696898179352226</v>
      </c>
      <c r="H35" s="20">
        <f t="shared" si="5"/>
        <v>17.560266351923076</v>
      </c>
    </row>
    <row r="36" spans="1:8" x14ac:dyDescent="0.3">
      <c r="A36" s="8">
        <f t="shared" si="6"/>
        <v>29</v>
      </c>
      <c r="B36" s="18">
        <v>35153.629999999997</v>
      </c>
      <c r="C36" s="18">
        <f t="shared" si="2"/>
        <v>36573.836651999998</v>
      </c>
      <c r="D36" s="18">
        <f t="shared" si="0"/>
        <v>3047.8197209999994</v>
      </c>
      <c r="E36" s="19">
        <f t="shared" si="1"/>
        <v>18.509026645748985</v>
      </c>
      <c r="F36" s="19">
        <f t="shared" si="3"/>
        <v>9.2545133228744927</v>
      </c>
      <c r="G36" s="19">
        <f t="shared" si="4"/>
        <v>3.701805329149797</v>
      </c>
      <c r="H36" s="20">
        <f t="shared" si="5"/>
        <v>17.583575313461537</v>
      </c>
    </row>
    <row r="37" spans="1:8" x14ac:dyDescent="0.3">
      <c r="A37" s="8">
        <f t="shared" si="6"/>
        <v>30</v>
      </c>
      <c r="B37" s="18">
        <v>35196.839999999997</v>
      </c>
      <c r="C37" s="18">
        <f t="shared" si="2"/>
        <v>36618.792335999999</v>
      </c>
      <c r="D37" s="18">
        <f t="shared" si="0"/>
        <v>3051.5660279999997</v>
      </c>
      <c r="E37" s="19">
        <f t="shared" si="1"/>
        <v>18.531777497975707</v>
      </c>
      <c r="F37" s="19">
        <f t="shared" si="3"/>
        <v>9.2658887489878534</v>
      </c>
      <c r="G37" s="19">
        <f t="shared" si="4"/>
        <v>3.7063554995951415</v>
      </c>
      <c r="H37" s="20">
        <f t="shared" si="5"/>
        <v>17.605188623076923</v>
      </c>
    </row>
    <row r="38" spans="1:8" x14ac:dyDescent="0.3">
      <c r="A38" s="8">
        <f t="shared" si="6"/>
        <v>31</v>
      </c>
      <c r="B38" s="18">
        <v>35236.83</v>
      </c>
      <c r="C38" s="18">
        <f t="shared" si="2"/>
        <v>36660.397932</v>
      </c>
      <c r="D38" s="18">
        <f t="shared" si="0"/>
        <v>3055.0331610000003</v>
      </c>
      <c r="E38" s="19">
        <f t="shared" si="1"/>
        <v>18.55283296153846</v>
      </c>
      <c r="F38" s="19">
        <f t="shared" si="3"/>
        <v>9.27641648076923</v>
      </c>
      <c r="G38" s="19">
        <f t="shared" si="4"/>
        <v>3.7105665923076918</v>
      </c>
      <c r="H38" s="20">
        <f t="shared" si="5"/>
        <v>17.625191313461539</v>
      </c>
    </row>
    <row r="39" spans="1:8" x14ac:dyDescent="0.3">
      <c r="A39" s="8">
        <f t="shared" si="6"/>
        <v>32</v>
      </c>
      <c r="B39" s="18">
        <v>35273.870000000003</v>
      </c>
      <c r="C39" s="18">
        <f t="shared" si="2"/>
        <v>36698.934348000003</v>
      </c>
      <c r="D39" s="18">
        <f t="shared" si="0"/>
        <v>3058.2445290000001</v>
      </c>
      <c r="E39" s="19">
        <f t="shared" si="1"/>
        <v>18.572335196356278</v>
      </c>
      <c r="F39" s="19">
        <f t="shared" si="3"/>
        <v>9.2861675981781389</v>
      </c>
      <c r="G39" s="19">
        <f t="shared" si="4"/>
        <v>3.7144670392712555</v>
      </c>
      <c r="H39" s="20">
        <f t="shared" si="5"/>
        <v>17.643718436538464</v>
      </c>
    </row>
    <row r="40" spans="1:8" x14ac:dyDescent="0.3">
      <c r="A40" s="8">
        <f t="shared" si="6"/>
        <v>33</v>
      </c>
      <c r="B40" s="18">
        <v>35308.15</v>
      </c>
      <c r="C40" s="18">
        <f t="shared" si="2"/>
        <v>36734.599260000003</v>
      </c>
      <c r="D40" s="18">
        <f t="shared" si="0"/>
        <v>3061.2166050000001</v>
      </c>
      <c r="E40" s="19">
        <f t="shared" si="1"/>
        <v>18.590384240890689</v>
      </c>
      <c r="F40" s="19">
        <f t="shared" si="3"/>
        <v>9.2951921204453445</v>
      </c>
      <c r="G40" s="19">
        <f t="shared" si="4"/>
        <v>3.7180768481781379</v>
      </c>
      <c r="H40" s="20">
        <f t="shared" si="5"/>
        <v>17.660865028846157</v>
      </c>
    </row>
    <row r="41" spans="1:8" x14ac:dyDescent="0.3">
      <c r="A41" s="8">
        <f t="shared" si="6"/>
        <v>34</v>
      </c>
      <c r="B41" s="18">
        <v>35339.919999999998</v>
      </c>
      <c r="C41" s="18">
        <f t="shared" si="2"/>
        <v>36767.652768</v>
      </c>
      <c r="D41" s="18">
        <f t="shared" si="0"/>
        <v>3063.9710639999998</v>
      </c>
      <c r="E41" s="19">
        <f t="shared" si="1"/>
        <v>18.607111724696356</v>
      </c>
      <c r="F41" s="19">
        <f t="shared" si="3"/>
        <v>9.303555862348178</v>
      </c>
      <c r="G41" s="19">
        <f t="shared" si="4"/>
        <v>3.7214223449392714</v>
      </c>
      <c r="H41" s="20">
        <f t="shared" si="5"/>
        <v>17.676756138461538</v>
      </c>
    </row>
    <row r="42" spans="1:8" x14ac:dyDescent="0.3">
      <c r="A42" s="21">
        <f t="shared" si="6"/>
        <v>35</v>
      </c>
      <c r="B42" s="22">
        <v>35369.31</v>
      </c>
      <c r="C42" s="22">
        <f t="shared" si="2"/>
        <v>36798.230123999994</v>
      </c>
      <c r="D42" s="22">
        <f t="shared" si="0"/>
        <v>3066.5191769999997</v>
      </c>
      <c r="E42" s="23">
        <f t="shared" si="1"/>
        <v>18.622586095141699</v>
      </c>
      <c r="F42" s="23">
        <f t="shared" si="3"/>
        <v>9.3112930475708495</v>
      </c>
      <c r="G42" s="23">
        <f t="shared" si="4"/>
        <v>3.72451721902834</v>
      </c>
      <c r="H42" s="24">
        <f t="shared" si="5"/>
        <v>17.691456790384613</v>
      </c>
    </row>
    <row r="43" spans="1:8" x14ac:dyDescent="0.3">
      <c r="B43" s="29" t="s">
        <v>77</v>
      </c>
      <c r="C43" s="30"/>
      <c r="D43" s="30"/>
      <c r="E43" s="30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  <headerFooter alignWithMargins="0">
    <oddFooter>&amp;L&amp;"Calibri,Standaard"&amp;F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33</v>
      </c>
      <c r="B1" s="1" t="s">
        <v>64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44683.97</v>
      </c>
      <c r="C7" s="18">
        <f t="shared" ref="C7:C42" si="0">B7*$D$3</f>
        <v>46489.202387999998</v>
      </c>
      <c r="D7" s="18">
        <f t="shared" ref="D7:D42" si="1">B7/12*$D$3</f>
        <v>3874.1001990000004</v>
      </c>
      <c r="E7" s="19">
        <f t="shared" ref="E7:E42" si="2">C7/1976</f>
        <v>23.5269242854251</v>
      </c>
      <c r="F7" s="19">
        <f>E7/2</f>
        <v>11.76346214271255</v>
      </c>
      <c r="G7" s="19">
        <f>E7/5</f>
        <v>4.7053848570850203</v>
      </c>
      <c r="H7" s="20">
        <f>C7/2080</f>
        <v>22.350578071153844</v>
      </c>
    </row>
    <row r="8" spans="1:8" x14ac:dyDescent="0.3">
      <c r="A8" s="8">
        <f>A7+1</f>
        <v>1</v>
      </c>
      <c r="B8" s="18">
        <v>45767.98</v>
      </c>
      <c r="C8" s="18">
        <f t="shared" si="0"/>
        <v>47617.006392000003</v>
      </c>
      <c r="D8" s="18">
        <f t="shared" si="1"/>
        <v>3968.0838659999999</v>
      </c>
      <c r="E8" s="19">
        <f t="shared" si="2"/>
        <v>24.097675299595142</v>
      </c>
      <c r="F8" s="19">
        <f t="shared" ref="F8:F42" si="3">E8/2</f>
        <v>12.048837649797571</v>
      </c>
      <c r="G8" s="19">
        <f t="shared" ref="G8:G42" si="4">E8/5</f>
        <v>4.8195350599190281</v>
      </c>
      <c r="H8" s="20">
        <f t="shared" ref="H8:H42" si="5">C8/2080</f>
        <v>22.892791534615387</v>
      </c>
    </row>
    <row r="9" spans="1:8" x14ac:dyDescent="0.3">
      <c r="A9" s="8">
        <f t="shared" ref="A9:A42" si="6">A8+1</f>
        <v>2</v>
      </c>
      <c r="B9" s="18">
        <v>46851.93</v>
      </c>
      <c r="C9" s="18">
        <f t="shared" si="0"/>
        <v>48744.747971999997</v>
      </c>
      <c r="D9" s="18">
        <f t="shared" si="1"/>
        <v>4062.0623309999996</v>
      </c>
      <c r="E9" s="19">
        <f t="shared" si="2"/>
        <v>24.668394722672062</v>
      </c>
      <c r="F9" s="19">
        <f t="shared" si="3"/>
        <v>12.334197361336031</v>
      </c>
      <c r="G9" s="19">
        <f t="shared" si="4"/>
        <v>4.933678944534412</v>
      </c>
      <c r="H9" s="20">
        <f t="shared" si="5"/>
        <v>23.43497498653846</v>
      </c>
    </row>
    <row r="10" spans="1:8" x14ac:dyDescent="0.3">
      <c r="A10" s="8">
        <f t="shared" si="6"/>
        <v>3</v>
      </c>
      <c r="B10" s="18">
        <v>47935.38</v>
      </c>
      <c r="C10" s="18">
        <f t="shared" si="0"/>
        <v>49871.969352</v>
      </c>
      <c r="D10" s="18">
        <f t="shared" si="1"/>
        <v>4155.9974459999994</v>
      </c>
      <c r="E10" s="19">
        <f t="shared" si="2"/>
        <v>25.238850886639675</v>
      </c>
      <c r="F10" s="19">
        <f t="shared" si="3"/>
        <v>12.619425443319837</v>
      </c>
      <c r="G10" s="19">
        <f t="shared" si="4"/>
        <v>5.0477701773279353</v>
      </c>
      <c r="H10" s="20">
        <f t="shared" si="5"/>
        <v>23.976908342307691</v>
      </c>
    </row>
    <row r="11" spans="1:8" x14ac:dyDescent="0.3">
      <c r="A11" s="8">
        <f t="shared" si="6"/>
        <v>4</v>
      </c>
      <c r="B11" s="18">
        <v>47935.38</v>
      </c>
      <c r="C11" s="18">
        <f t="shared" si="0"/>
        <v>49871.969352</v>
      </c>
      <c r="D11" s="18">
        <f t="shared" si="1"/>
        <v>4155.9974459999994</v>
      </c>
      <c r="E11" s="19">
        <f t="shared" si="2"/>
        <v>25.238850886639675</v>
      </c>
      <c r="F11" s="19">
        <f t="shared" si="3"/>
        <v>12.619425443319837</v>
      </c>
      <c r="G11" s="19">
        <f t="shared" si="4"/>
        <v>5.0477701773279353</v>
      </c>
      <c r="H11" s="20">
        <f t="shared" si="5"/>
        <v>23.976908342307691</v>
      </c>
    </row>
    <row r="12" spans="1:8" x14ac:dyDescent="0.3">
      <c r="A12" s="8">
        <f t="shared" si="6"/>
        <v>5</v>
      </c>
      <c r="B12" s="18">
        <v>49832.06</v>
      </c>
      <c r="C12" s="18">
        <f t="shared" si="0"/>
        <v>51845.275223999997</v>
      </c>
      <c r="D12" s="18">
        <f t="shared" si="1"/>
        <v>4320.4396019999995</v>
      </c>
      <c r="E12" s="19">
        <f t="shared" si="2"/>
        <v>26.237487461538461</v>
      </c>
      <c r="F12" s="19">
        <f t="shared" si="3"/>
        <v>13.11874373076923</v>
      </c>
      <c r="G12" s="19">
        <f t="shared" si="4"/>
        <v>5.2474974923076925</v>
      </c>
      <c r="H12" s="20">
        <f t="shared" si="5"/>
        <v>24.925613088461539</v>
      </c>
    </row>
    <row r="13" spans="1:8" x14ac:dyDescent="0.3">
      <c r="A13" s="8">
        <f t="shared" si="6"/>
        <v>6</v>
      </c>
      <c r="B13" s="18">
        <v>49832.06</v>
      </c>
      <c r="C13" s="18">
        <f t="shared" si="0"/>
        <v>51845.275223999997</v>
      </c>
      <c r="D13" s="18">
        <f t="shared" si="1"/>
        <v>4320.4396019999995</v>
      </c>
      <c r="E13" s="19">
        <f t="shared" si="2"/>
        <v>26.237487461538461</v>
      </c>
      <c r="F13" s="19">
        <f t="shared" si="3"/>
        <v>13.11874373076923</v>
      </c>
      <c r="G13" s="19">
        <f t="shared" si="4"/>
        <v>5.2474974923076925</v>
      </c>
      <c r="H13" s="20">
        <f t="shared" si="5"/>
        <v>24.925613088461539</v>
      </c>
    </row>
    <row r="14" spans="1:8" x14ac:dyDescent="0.3">
      <c r="A14" s="8">
        <f t="shared" si="6"/>
        <v>7</v>
      </c>
      <c r="B14" s="18">
        <v>51728.76</v>
      </c>
      <c r="C14" s="18">
        <f t="shared" si="0"/>
        <v>53818.601904000003</v>
      </c>
      <c r="D14" s="18">
        <f t="shared" si="1"/>
        <v>4484.8834920000008</v>
      </c>
      <c r="E14" s="19">
        <f t="shared" si="2"/>
        <v>27.236134566801621</v>
      </c>
      <c r="F14" s="19">
        <f t="shared" si="3"/>
        <v>13.61806728340081</v>
      </c>
      <c r="G14" s="19">
        <f t="shared" si="4"/>
        <v>5.4472269133603239</v>
      </c>
      <c r="H14" s="20">
        <f t="shared" si="5"/>
        <v>25.874327838461539</v>
      </c>
    </row>
    <row r="15" spans="1:8" x14ac:dyDescent="0.3">
      <c r="A15" s="8">
        <f t="shared" si="6"/>
        <v>8</v>
      </c>
      <c r="B15" s="18">
        <v>51728.76</v>
      </c>
      <c r="C15" s="18">
        <f t="shared" si="0"/>
        <v>53818.601904000003</v>
      </c>
      <c r="D15" s="18">
        <f t="shared" si="1"/>
        <v>4484.8834920000008</v>
      </c>
      <c r="E15" s="19">
        <f t="shared" si="2"/>
        <v>27.236134566801621</v>
      </c>
      <c r="F15" s="19">
        <f t="shared" si="3"/>
        <v>13.61806728340081</v>
      </c>
      <c r="G15" s="19">
        <f t="shared" si="4"/>
        <v>5.4472269133603239</v>
      </c>
      <c r="H15" s="20">
        <f t="shared" si="5"/>
        <v>25.874327838461539</v>
      </c>
    </row>
    <row r="16" spans="1:8" x14ac:dyDescent="0.3">
      <c r="A16" s="8">
        <f t="shared" si="6"/>
        <v>9</v>
      </c>
      <c r="B16" s="18">
        <v>53625.48</v>
      </c>
      <c r="C16" s="18">
        <f t="shared" si="0"/>
        <v>55791.949392000002</v>
      </c>
      <c r="D16" s="18">
        <f t="shared" si="1"/>
        <v>4649.3291159999999</v>
      </c>
      <c r="E16" s="19">
        <f t="shared" si="2"/>
        <v>28.234792202429151</v>
      </c>
      <c r="F16" s="19">
        <f t="shared" si="3"/>
        <v>14.117396101214576</v>
      </c>
      <c r="G16" s="19">
        <f t="shared" si="4"/>
        <v>5.6469584404858306</v>
      </c>
      <c r="H16" s="20">
        <f t="shared" si="5"/>
        <v>26.823052592307693</v>
      </c>
    </row>
    <row r="17" spans="1:8" x14ac:dyDescent="0.3">
      <c r="A17" s="8">
        <f t="shared" si="6"/>
        <v>10</v>
      </c>
      <c r="B17" s="18">
        <v>53625.48</v>
      </c>
      <c r="C17" s="18">
        <f t="shared" si="0"/>
        <v>55791.949392000002</v>
      </c>
      <c r="D17" s="18">
        <f t="shared" si="1"/>
        <v>4649.3291159999999</v>
      </c>
      <c r="E17" s="19">
        <f t="shared" si="2"/>
        <v>28.234792202429151</v>
      </c>
      <c r="F17" s="19">
        <f t="shared" si="3"/>
        <v>14.117396101214576</v>
      </c>
      <c r="G17" s="19">
        <f t="shared" si="4"/>
        <v>5.6469584404858306</v>
      </c>
      <c r="H17" s="20">
        <f t="shared" si="5"/>
        <v>26.823052592307693</v>
      </c>
    </row>
    <row r="18" spans="1:8" x14ac:dyDescent="0.3">
      <c r="A18" s="8">
        <f t="shared" si="6"/>
        <v>11</v>
      </c>
      <c r="B18" s="18">
        <v>55522.16</v>
      </c>
      <c r="C18" s="18">
        <f t="shared" si="0"/>
        <v>57765.255264000007</v>
      </c>
      <c r="D18" s="18">
        <f t="shared" si="1"/>
        <v>4813.7712720000009</v>
      </c>
      <c r="E18" s="19">
        <f t="shared" si="2"/>
        <v>29.233428777327937</v>
      </c>
      <c r="F18" s="19">
        <f t="shared" si="3"/>
        <v>14.616714388663969</v>
      </c>
      <c r="G18" s="19">
        <f t="shared" si="4"/>
        <v>5.8466857554655878</v>
      </c>
      <c r="H18" s="20">
        <f t="shared" si="5"/>
        <v>27.771757338461541</v>
      </c>
    </row>
    <row r="19" spans="1:8" x14ac:dyDescent="0.3">
      <c r="A19" s="8">
        <f t="shared" si="6"/>
        <v>12</v>
      </c>
      <c r="B19" s="18">
        <v>55522.16</v>
      </c>
      <c r="C19" s="18">
        <f t="shared" si="0"/>
        <v>57765.255264000007</v>
      </c>
      <c r="D19" s="18">
        <f t="shared" si="1"/>
        <v>4813.7712720000009</v>
      </c>
      <c r="E19" s="19">
        <f t="shared" si="2"/>
        <v>29.233428777327937</v>
      </c>
      <c r="F19" s="19">
        <f t="shared" si="3"/>
        <v>14.616714388663969</v>
      </c>
      <c r="G19" s="19">
        <f t="shared" si="4"/>
        <v>5.8466857554655878</v>
      </c>
      <c r="H19" s="20">
        <f t="shared" si="5"/>
        <v>27.771757338461541</v>
      </c>
    </row>
    <row r="20" spans="1:8" x14ac:dyDescent="0.3">
      <c r="A20" s="8">
        <f t="shared" si="6"/>
        <v>13</v>
      </c>
      <c r="B20" s="18">
        <v>57418.87</v>
      </c>
      <c r="C20" s="18">
        <f t="shared" si="0"/>
        <v>59738.592348000006</v>
      </c>
      <c r="D20" s="18">
        <f t="shared" si="1"/>
        <v>4978.2160290000002</v>
      </c>
      <c r="E20" s="19">
        <f t="shared" si="2"/>
        <v>30.232081147773282</v>
      </c>
      <c r="F20" s="19">
        <f t="shared" si="3"/>
        <v>15.116040573886641</v>
      </c>
      <c r="G20" s="19">
        <f t="shared" si="4"/>
        <v>6.0464162295546569</v>
      </c>
      <c r="H20" s="20">
        <f t="shared" si="5"/>
        <v>28.72047709038462</v>
      </c>
    </row>
    <row r="21" spans="1:8" x14ac:dyDescent="0.3">
      <c r="A21" s="8">
        <f t="shared" si="6"/>
        <v>14</v>
      </c>
      <c r="B21" s="18">
        <v>57418.87</v>
      </c>
      <c r="C21" s="18">
        <f t="shared" si="0"/>
        <v>59738.592348000006</v>
      </c>
      <c r="D21" s="18">
        <f t="shared" si="1"/>
        <v>4978.2160290000002</v>
      </c>
      <c r="E21" s="19">
        <f t="shared" si="2"/>
        <v>30.232081147773282</v>
      </c>
      <c r="F21" s="19">
        <f t="shared" si="3"/>
        <v>15.116040573886641</v>
      </c>
      <c r="G21" s="19">
        <f t="shared" si="4"/>
        <v>6.0464162295546569</v>
      </c>
      <c r="H21" s="20">
        <f t="shared" si="5"/>
        <v>28.72047709038462</v>
      </c>
    </row>
    <row r="22" spans="1:8" x14ac:dyDescent="0.3">
      <c r="A22" s="8">
        <f t="shared" si="6"/>
        <v>15</v>
      </c>
      <c r="B22" s="18">
        <v>59315</v>
      </c>
      <c r="C22" s="18">
        <f t="shared" si="0"/>
        <v>61711.326000000001</v>
      </c>
      <c r="D22" s="18">
        <f t="shared" si="1"/>
        <v>5142.6105000000007</v>
      </c>
      <c r="E22" s="19">
        <f t="shared" si="2"/>
        <v>31.230428137651824</v>
      </c>
      <c r="F22" s="19">
        <f t="shared" si="3"/>
        <v>15.615214068825912</v>
      </c>
      <c r="G22" s="19">
        <f t="shared" si="4"/>
        <v>6.2460856275303644</v>
      </c>
      <c r="H22" s="20">
        <f t="shared" si="5"/>
        <v>29.66890673076923</v>
      </c>
    </row>
    <row r="23" spans="1:8" x14ac:dyDescent="0.3">
      <c r="A23" s="8">
        <f t="shared" si="6"/>
        <v>16</v>
      </c>
      <c r="B23" s="18">
        <v>59315</v>
      </c>
      <c r="C23" s="18">
        <f t="shared" si="0"/>
        <v>61711.326000000001</v>
      </c>
      <c r="D23" s="18">
        <f t="shared" si="1"/>
        <v>5142.6105000000007</v>
      </c>
      <c r="E23" s="19">
        <f t="shared" si="2"/>
        <v>31.230428137651824</v>
      </c>
      <c r="F23" s="19">
        <f t="shared" si="3"/>
        <v>15.615214068825912</v>
      </c>
      <c r="G23" s="19">
        <f t="shared" si="4"/>
        <v>6.2460856275303644</v>
      </c>
      <c r="H23" s="20">
        <f t="shared" si="5"/>
        <v>29.66890673076923</v>
      </c>
    </row>
    <row r="24" spans="1:8" x14ac:dyDescent="0.3">
      <c r="A24" s="8">
        <f t="shared" si="6"/>
        <v>17</v>
      </c>
      <c r="B24" s="18">
        <v>61211.72</v>
      </c>
      <c r="C24" s="18">
        <f t="shared" si="0"/>
        <v>63684.673488</v>
      </c>
      <c r="D24" s="18">
        <f t="shared" si="1"/>
        <v>5307.0561239999997</v>
      </c>
      <c r="E24" s="19">
        <f t="shared" si="2"/>
        <v>32.229085773279351</v>
      </c>
      <c r="F24" s="19">
        <f t="shared" si="3"/>
        <v>16.114542886639676</v>
      </c>
      <c r="G24" s="19">
        <f t="shared" si="4"/>
        <v>6.4458171546558702</v>
      </c>
      <c r="H24" s="20">
        <f t="shared" si="5"/>
        <v>30.617631484615384</v>
      </c>
    </row>
    <row r="25" spans="1:8" x14ac:dyDescent="0.3">
      <c r="A25" s="8">
        <f t="shared" si="6"/>
        <v>18</v>
      </c>
      <c r="B25" s="18">
        <v>61211.72</v>
      </c>
      <c r="C25" s="18">
        <f t="shared" si="0"/>
        <v>63684.673488</v>
      </c>
      <c r="D25" s="18">
        <f t="shared" si="1"/>
        <v>5307.0561239999997</v>
      </c>
      <c r="E25" s="19">
        <f t="shared" si="2"/>
        <v>32.229085773279351</v>
      </c>
      <c r="F25" s="19">
        <f t="shared" si="3"/>
        <v>16.114542886639676</v>
      </c>
      <c r="G25" s="19">
        <f t="shared" si="4"/>
        <v>6.4458171546558702</v>
      </c>
      <c r="H25" s="20">
        <f t="shared" si="5"/>
        <v>30.617631484615384</v>
      </c>
    </row>
    <row r="26" spans="1:8" x14ac:dyDescent="0.3">
      <c r="A26" s="8">
        <f t="shared" si="6"/>
        <v>19</v>
      </c>
      <c r="B26" s="18">
        <v>63108.43</v>
      </c>
      <c r="C26" s="18">
        <f t="shared" si="0"/>
        <v>65658.010571999999</v>
      </c>
      <c r="D26" s="18">
        <f t="shared" si="1"/>
        <v>5471.5008809999999</v>
      </c>
      <c r="E26" s="19">
        <f t="shared" si="2"/>
        <v>33.227738143724693</v>
      </c>
      <c r="F26" s="19">
        <f t="shared" si="3"/>
        <v>16.613869071862347</v>
      </c>
      <c r="G26" s="19">
        <f t="shared" si="4"/>
        <v>6.6455476287449384</v>
      </c>
      <c r="H26" s="20">
        <f t="shared" si="5"/>
        <v>31.566351236538463</v>
      </c>
    </row>
    <row r="27" spans="1:8" x14ac:dyDescent="0.3">
      <c r="A27" s="8">
        <f t="shared" si="6"/>
        <v>20</v>
      </c>
      <c r="B27" s="18">
        <v>63108.43</v>
      </c>
      <c r="C27" s="18">
        <f t="shared" si="0"/>
        <v>65658.010571999999</v>
      </c>
      <c r="D27" s="18">
        <f t="shared" si="1"/>
        <v>5471.5008809999999</v>
      </c>
      <c r="E27" s="19">
        <f t="shared" si="2"/>
        <v>33.227738143724693</v>
      </c>
      <c r="F27" s="19">
        <f t="shared" si="3"/>
        <v>16.613869071862347</v>
      </c>
      <c r="G27" s="19">
        <f t="shared" si="4"/>
        <v>6.6455476287449384</v>
      </c>
      <c r="H27" s="20">
        <f t="shared" si="5"/>
        <v>31.566351236538463</v>
      </c>
    </row>
    <row r="28" spans="1:8" x14ac:dyDescent="0.3">
      <c r="A28" s="8">
        <f t="shared" si="6"/>
        <v>21</v>
      </c>
      <c r="B28" s="18">
        <v>65005.11</v>
      </c>
      <c r="C28" s="18">
        <f t="shared" si="0"/>
        <v>67631.316443999996</v>
      </c>
      <c r="D28" s="18">
        <f t="shared" si="1"/>
        <v>5635.943037</v>
      </c>
      <c r="E28" s="19">
        <f t="shared" si="2"/>
        <v>34.226374718623482</v>
      </c>
      <c r="F28" s="19">
        <f t="shared" si="3"/>
        <v>17.113187359311741</v>
      </c>
      <c r="G28" s="19">
        <f t="shared" si="4"/>
        <v>6.8452749437246965</v>
      </c>
      <c r="H28" s="20">
        <f t="shared" si="5"/>
        <v>32.515055982692303</v>
      </c>
    </row>
    <row r="29" spans="1:8" x14ac:dyDescent="0.3">
      <c r="A29" s="8">
        <f t="shared" si="6"/>
        <v>22</v>
      </c>
      <c r="B29" s="18">
        <v>65005.11</v>
      </c>
      <c r="C29" s="18">
        <f t="shared" si="0"/>
        <v>67631.316443999996</v>
      </c>
      <c r="D29" s="18">
        <f t="shared" si="1"/>
        <v>5635.943037</v>
      </c>
      <c r="E29" s="19">
        <f t="shared" si="2"/>
        <v>34.226374718623482</v>
      </c>
      <c r="F29" s="19">
        <f t="shared" si="3"/>
        <v>17.113187359311741</v>
      </c>
      <c r="G29" s="19">
        <f t="shared" si="4"/>
        <v>6.8452749437246965</v>
      </c>
      <c r="H29" s="20">
        <f t="shared" si="5"/>
        <v>32.515055982692303</v>
      </c>
    </row>
    <row r="30" spans="1:8" x14ac:dyDescent="0.3">
      <c r="A30" s="8">
        <f t="shared" si="6"/>
        <v>23</v>
      </c>
      <c r="B30" s="18">
        <v>66901.83</v>
      </c>
      <c r="C30" s="18">
        <f t="shared" si="0"/>
        <v>69604.663931999996</v>
      </c>
      <c r="D30" s="18">
        <f t="shared" si="1"/>
        <v>5800.388661</v>
      </c>
      <c r="E30" s="19">
        <f t="shared" si="2"/>
        <v>35.225032354251013</v>
      </c>
      <c r="F30" s="19">
        <f t="shared" si="3"/>
        <v>17.612516177125507</v>
      </c>
      <c r="G30" s="19">
        <f t="shared" si="4"/>
        <v>7.0450064708502023</v>
      </c>
      <c r="H30" s="20">
        <f t="shared" si="5"/>
        <v>33.46378073653846</v>
      </c>
    </row>
    <row r="31" spans="1:8" x14ac:dyDescent="0.3">
      <c r="A31" s="8">
        <f t="shared" si="6"/>
        <v>24</v>
      </c>
      <c r="B31" s="18">
        <v>66901.83</v>
      </c>
      <c r="C31" s="18">
        <f t="shared" si="0"/>
        <v>69604.663931999996</v>
      </c>
      <c r="D31" s="18">
        <f t="shared" si="1"/>
        <v>5800.388661</v>
      </c>
      <c r="E31" s="19">
        <f t="shared" si="2"/>
        <v>35.225032354251013</v>
      </c>
      <c r="F31" s="19">
        <f t="shared" si="3"/>
        <v>17.612516177125507</v>
      </c>
      <c r="G31" s="19">
        <f t="shared" si="4"/>
        <v>7.0450064708502023</v>
      </c>
      <c r="H31" s="20">
        <f t="shared" si="5"/>
        <v>33.46378073653846</v>
      </c>
    </row>
    <row r="32" spans="1:8" x14ac:dyDescent="0.3">
      <c r="A32" s="8">
        <f t="shared" si="6"/>
        <v>25</v>
      </c>
      <c r="B32" s="18">
        <v>67023.210000000006</v>
      </c>
      <c r="C32" s="18">
        <f t="shared" si="0"/>
        <v>69730.947683999999</v>
      </c>
      <c r="D32" s="18">
        <f t="shared" si="1"/>
        <v>5810.9123070000005</v>
      </c>
      <c r="E32" s="19">
        <f t="shared" si="2"/>
        <v>35.288941135627532</v>
      </c>
      <c r="F32" s="19">
        <f t="shared" si="3"/>
        <v>17.644470567813766</v>
      </c>
      <c r="G32" s="19">
        <f t="shared" si="4"/>
        <v>7.0577882271255064</v>
      </c>
      <c r="H32" s="20">
        <f t="shared" si="5"/>
        <v>33.524494078846153</v>
      </c>
    </row>
    <row r="33" spans="1:8" x14ac:dyDescent="0.3">
      <c r="A33" s="8">
        <f t="shared" si="6"/>
        <v>26</v>
      </c>
      <c r="B33" s="18">
        <v>67135.679999999993</v>
      </c>
      <c r="C33" s="18">
        <f t="shared" si="0"/>
        <v>69847.961471999995</v>
      </c>
      <c r="D33" s="18">
        <f t="shared" si="1"/>
        <v>5820.6634559999993</v>
      </c>
      <c r="E33" s="19">
        <f t="shared" si="2"/>
        <v>35.348158639676114</v>
      </c>
      <c r="F33" s="19">
        <f t="shared" si="3"/>
        <v>17.674079319838057</v>
      </c>
      <c r="G33" s="19">
        <f t="shared" si="4"/>
        <v>7.0696317279352225</v>
      </c>
      <c r="H33" s="20">
        <f t="shared" si="5"/>
        <v>33.580750707692303</v>
      </c>
    </row>
    <row r="34" spans="1:8" x14ac:dyDescent="0.3">
      <c r="A34" s="8">
        <f t="shared" si="6"/>
        <v>27</v>
      </c>
      <c r="B34" s="18">
        <v>67239.88</v>
      </c>
      <c r="C34" s="18">
        <f t="shared" si="0"/>
        <v>69956.371152000007</v>
      </c>
      <c r="D34" s="18">
        <f t="shared" si="1"/>
        <v>5829.697596</v>
      </c>
      <c r="E34" s="19">
        <f t="shared" si="2"/>
        <v>35.403021838056681</v>
      </c>
      <c r="F34" s="19">
        <f t="shared" si="3"/>
        <v>17.70151091902834</v>
      </c>
      <c r="G34" s="19">
        <f t="shared" si="4"/>
        <v>7.0806043676113362</v>
      </c>
      <c r="H34" s="20">
        <f t="shared" si="5"/>
        <v>33.632870746153849</v>
      </c>
    </row>
    <row r="35" spans="1:8" x14ac:dyDescent="0.3">
      <c r="A35" s="8">
        <f t="shared" si="6"/>
        <v>28</v>
      </c>
      <c r="B35" s="18">
        <v>67336.42</v>
      </c>
      <c r="C35" s="18">
        <f t="shared" si="0"/>
        <v>70056.811367999995</v>
      </c>
      <c r="D35" s="18">
        <f t="shared" si="1"/>
        <v>5838.0676139999996</v>
      </c>
      <c r="E35" s="19">
        <f t="shared" si="2"/>
        <v>35.453851906882591</v>
      </c>
      <c r="F35" s="19">
        <f t="shared" si="3"/>
        <v>17.726925953441295</v>
      </c>
      <c r="G35" s="19">
        <f t="shared" si="4"/>
        <v>7.0907703813765179</v>
      </c>
      <c r="H35" s="20">
        <f t="shared" si="5"/>
        <v>33.681159311538458</v>
      </c>
    </row>
    <row r="36" spans="1:8" x14ac:dyDescent="0.3">
      <c r="A36" s="8">
        <f t="shared" si="6"/>
        <v>29</v>
      </c>
      <c r="B36" s="18">
        <v>67425.8</v>
      </c>
      <c r="C36" s="18">
        <f t="shared" si="0"/>
        <v>70149.802320000003</v>
      </c>
      <c r="D36" s="18">
        <f t="shared" si="1"/>
        <v>5845.8168599999999</v>
      </c>
      <c r="E36" s="19">
        <f t="shared" si="2"/>
        <v>35.500912105263161</v>
      </c>
      <c r="F36" s="19">
        <f t="shared" si="3"/>
        <v>17.750456052631581</v>
      </c>
      <c r="G36" s="19">
        <f t="shared" si="4"/>
        <v>7.1001824210526321</v>
      </c>
      <c r="H36" s="20">
        <f t="shared" si="5"/>
        <v>33.725866500000002</v>
      </c>
    </row>
    <row r="37" spans="1:8" x14ac:dyDescent="0.3">
      <c r="A37" s="8">
        <f t="shared" si="6"/>
        <v>30</v>
      </c>
      <c r="B37" s="18">
        <v>67508.679999999993</v>
      </c>
      <c r="C37" s="18">
        <f t="shared" si="0"/>
        <v>70236.030671999994</v>
      </c>
      <c r="D37" s="18">
        <f t="shared" si="1"/>
        <v>5853.0025559999995</v>
      </c>
      <c r="E37" s="19">
        <f t="shared" si="2"/>
        <v>35.544549935222669</v>
      </c>
      <c r="F37" s="19">
        <f t="shared" si="3"/>
        <v>17.772274967611335</v>
      </c>
      <c r="G37" s="19">
        <f t="shared" si="4"/>
        <v>7.1089099870445338</v>
      </c>
      <c r="H37" s="20">
        <f t="shared" si="5"/>
        <v>33.767322438461534</v>
      </c>
    </row>
    <row r="38" spans="1:8" x14ac:dyDescent="0.3">
      <c r="A38" s="8">
        <f t="shared" si="6"/>
        <v>31</v>
      </c>
      <c r="B38" s="18">
        <v>67585.37</v>
      </c>
      <c r="C38" s="18">
        <f t="shared" si="0"/>
        <v>70315.818948</v>
      </c>
      <c r="D38" s="18">
        <f t="shared" si="1"/>
        <v>5859.6515789999994</v>
      </c>
      <c r="E38" s="19">
        <f t="shared" si="2"/>
        <v>35.584928617408906</v>
      </c>
      <c r="F38" s="19">
        <f t="shared" si="3"/>
        <v>17.792464308704453</v>
      </c>
      <c r="G38" s="19">
        <f t="shared" si="4"/>
        <v>7.1169857234817808</v>
      </c>
      <c r="H38" s="20">
        <f t="shared" si="5"/>
        <v>33.805682186538462</v>
      </c>
    </row>
    <row r="39" spans="1:8" x14ac:dyDescent="0.3">
      <c r="A39" s="8">
        <f t="shared" si="6"/>
        <v>32</v>
      </c>
      <c r="B39" s="18">
        <v>67656.41</v>
      </c>
      <c r="C39" s="18">
        <f t="shared" si="0"/>
        <v>70389.728964000009</v>
      </c>
      <c r="D39" s="18">
        <f t="shared" si="1"/>
        <v>5865.8107470000004</v>
      </c>
      <c r="E39" s="19">
        <f t="shared" si="2"/>
        <v>35.622332471659924</v>
      </c>
      <c r="F39" s="19">
        <f t="shared" si="3"/>
        <v>17.811166235829962</v>
      </c>
      <c r="G39" s="19">
        <f t="shared" si="4"/>
        <v>7.1244664943319851</v>
      </c>
      <c r="H39" s="20">
        <f t="shared" si="5"/>
        <v>33.841215848076928</v>
      </c>
    </row>
    <row r="40" spans="1:8" x14ac:dyDescent="0.3">
      <c r="A40" s="8">
        <f t="shared" si="6"/>
        <v>33</v>
      </c>
      <c r="B40" s="18">
        <v>67722.17</v>
      </c>
      <c r="C40" s="18">
        <f t="shared" si="0"/>
        <v>70458.145667999997</v>
      </c>
      <c r="D40" s="18">
        <f t="shared" si="1"/>
        <v>5871.5121390000004</v>
      </c>
      <c r="E40" s="19">
        <f t="shared" si="2"/>
        <v>35.656956309716598</v>
      </c>
      <c r="F40" s="19">
        <f t="shared" si="3"/>
        <v>17.828478154858299</v>
      </c>
      <c r="G40" s="19">
        <f t="shared" si="4"/>
        <v>7.1313912619433193</v>
      </c>
      <c r="H40" s="20">
        <f t="shared" si="5"/>
        <v>33.874108494230768</v>
      </c>
    </row>
    <row r="41" spans="1:8" x14ac:dyDescent="0.3">
      <c r="A41" s="8">
        <f t="shared" si="6"/>
        <v>34</v>
      </c>
      <c r="B41" s="18">
        <v>67783.11</v>
      </c>
      <c r="C41" s="18">
        <f t="shared" si="0"/>
        <v>70521.547644000006</v>
      </c>
      <c r="D41" s="18">
        <f t="shared" si="1"/>
        <v>5876.7956369999993</v>
      </c>
      <c r="E41" s="19">
        <f t="shared" si="2"/>
        <v>35.68904232995952</v>
      </c>
      <c r="F41" s="19">
        <f t="shared" si="3"/>
        <v>17.84452116497976</v>
      </c>
      <c r="G41" s="19">
        <f t="shared" si="4"/>
        <v>7.1378084659919043</v>
      </c>
      <c r="H41" s="20">
        <f t="shared" si="5"/>
        <v>33.904590213461539</v>
      </c>
    </row>
    <row r="42" spans="1:8" x14ac:dyDescent="0.3">
      <c r="A42" s="21">
        <f t="shared" si="6"/>
        <v>35</v>
      </c>
      <c r="B42" s="22">
        <v>67839.48</v>
      </c>
      <c r="C42" s="22">
        <f t="shared" si="0"/>
        <v>70580.19499199999</v>
      </c>
      <c r="D42" s="22">
        <f t="shared" si="1"/>
        <v>5881.6829159999998</v>
      </c>
      <c r="E42" s="23">
        <f t="shared" si="2"/>
        <v>35.718722161943312</v>
      </c>
      <c r="F42" s="23">
        <f t="shared" si="3"/>
        <v>17.859361080971656</v>
      </c>
      <c r="G42" s="23">
        <f t="shared" si="4"/>
        <v>7.1437444323886625</v>
      </c>
      <c r="H42" s="24">
        <f t="shared" si="5"/>
        <v>33.932786053846151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35</v>
      </c>
      <c r="B1" s="1" t="s">
        <v>65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32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59392.84</v>
      </c>
      <c r="C7" s="18">
        <f t="shared" ref="C7:C42" si="0">B7*$D$3</f>
        <v>61792.310735999999</v>
      </c>
      <c r="D7" s="18">
        <f t="shared" ref="D7:D42" si="1">B7/12*$D$3</f>
        <v>5149.3592279999993</v>
      </c>
      <c r="E7" s="19">
        <f t="shared" ref="E7:E42" si="2">C7/1976</f>
        <v>31.271412315789473</v>
      </c>
      <c r="F7" s="19">
        <f>E7/2</f>
        <v>15.635706157894736</v>
      </c>
      <c r="G7" s="19">
        <f>E7/5</f>
        <v>6.2542824631578942</v>
      </c>
      <c r="H7" s="20">
        <f>C7/2080</f>
        <v>29.707841699999999</v>
      </c>
    </row>
    <row r="8" spans="1:8" x14ac:dyDescent="0.3">
      <c r="A8" s="8">
        <f>A7+1</f>
        <v>1</v>
      </c>
      <c r="B8" s="18">
        <v>59392.84</v>
      </c>
      <c r="C8" s="18">
        <f t="shared" si="0"/>
        <v>61792.310735999999</v>
      </c>
      <c r="D8" s="18">
        <f t="shared" si="1"/>
        <v>5149.3592279999993</v>
      </c>
      <c r="E8" s="19">
        <f t="shared" si="2"/>
        <v>31.271412315789473</v>
      </c>
      <c r="F8" s="19">
        <f t="shared" ref="F8:F42" si="3">E8/2</f>
        <v>15.635706157894736</v>
      </c>
      <c r="G8" s="19">
        <f t="shared" ref="G8:G42" si="4">E8/5</f>
        <v>6.2542824631578942</v>
      </c>
      <c r="H8" s="20">
        <f t="shared" ref="H8:H42" si="5">C8/2080</f>
        <v>29.707841699999999</v>
      </c>
    </row>
    <row r="9" spans="1:8" x14ac:dyDescent="0.3">
      <c r="A9" s="8">
        <f t="shared" ref="A9:A42" si="6">A8+1</f>
        <v>2</v>
      </c>
      <c r="B9" s="18">
        <v>61715.360000000001</v>
      </c>
      <c r="C9" s="18">
        <f t="shared" si="0"/>
        <v>64208.660543999998</v>
      </c>
      <c r="D9" s="18">
        <f t="shared" si="1"/>
        <v>5350.7217119999996</v>
      </c>
      <c r="E9" s="19">
        <f t="shared" si="2"/>
        <v>32.49426140890688</v>
      </c>
      <c r="F9" s="19">
        <f t="shared" si="3"/>
        <v>16.24713070445344</v>
      </c>
      <c r="G9" s="19">
        <f t="shared" si="4"/>
        <v>6.4988522817813763</v>
      </c>
      <c r="H9" s="20">
        <f t="shared" si="5"/>
        <v>30.869548338461538</v>
      </c>
    </row>
    <row r="10" spans="1:8" x14ac:dyDescent="0.3">
      <c r="A10" s="8">
        <f t="shared" si="6"/>
        <v>3</v>
      </c>
      <c r="B10" s="18">
        <v>61715.360000000001</v>
      </c>
      <c r="C10" s="18">
        <f t="shared" si="0"/>
        <v>64208.660543999998</v>
      </c>
      <c r="D10" s="18">
        <f t="shared" si="1"/>
        <v>5350.7217119999996</v>
      </c>
      <c r="E10" s="19">
        <f t="shared" si="2"/>
        <v>32.49426140890688</v>
      </c>
      <c r="F10" s="19">
        <f t="shared" si="3"/>
        <v>16.24713070445344</v>
      </c>
      <c r="G10" s="19">
        <f t="shared" si="4"/>
        <v>6.4988522817813763</v>
      </c>
      <c r="H10" s="20">
        <f t="shared" si="5"/>
        <v>30.869548338461538</v>
      </c>
    </row>
    <row r="11" spans="1:8" x14ac:dyDescent="0.3">
      <c r="A11" s="8">
        <f t="shared" si="6"/>
        <v>4</v>
      </c>
      <c r="B11" s="18">
        <v>64037.87</v>
      </c>
      <c r="C11" s="18">
        <f t="shared" si="0"/>
        <v>66624.999947999997</v>
      </c>
      <c r="D11" s="18">
        <f t="shared" si="1"/>
        <v>5552.083329</v>
      </c>
      <c r="E11" s="19">
        <f t="shared" si="2"/>
        <v>33.717105236842102</v>
      </c>
      <c r="F11" s="19">
        <f t="shared" si="3"/>
        <v>16.858552618421051</v>
      </c>
      <c r="G11" s="19">
        <f t="shared" si="4"/>
        <v>6.74342104736842</v>
      </c>
      <c r="H11" s="20">
        <f t="shared" si="5"/>
        <v>32.031249975000001</v>
      </c>
    </row>
    <row r="12" spans="1:8" x14ac:dyDescent="0.3">
      <c r="A12" s="8">
        <f t="shared" si="6"/>
        <v>5</v>
      </c>
      <c r="B12" s="18">
        <v>64037.87</v>
      </c>
      <c r="C12" s="18">
        <f t="shared" si="0"/>
        <v>66624.999947999997</v>
      </c>
      <c r="D12" s="18">
        <f t="shared" si="1"/>
        <v>5552.083329</v>
      </c>
      <c r="E12" s="19">
        <f t="shared" si="2"/>
        <v>33.717105236842102</v>
      </c>
      <c r="F12" s="19">
        <f t="shared" si="3"/>
        <v>16.858552618421051</v>
      </c>
      <c r="G12" s="19">
        <f t="shared" si="4"/>
        <v>6.74342104736842</v>
      </c>
      <c r="H12" s="20">
        <f t="shared" si="5"/>
        <v>32.031249975000001</v>
      </c>
    </row>
    <row r="13" spans="1:8" x14ac:dyDescent="0.3">
      <c r="A13" s="8">
        <f t="shared" si="6"/>
        <v>6</v>
      </c>
      <c r="B13" s="18">
        <v>66359.83</v>
      </c>
      <c r="C13" s="18">
        <f t="shared" si="0"/>
        <v>69040.767132000008</v>
      </c>
      <c r="D13" s="18">
        <f t="shared" si="1"/>
        <v>5753.3972610000001</v>
      </c>
      <c r="E13" s="19">
        <f t="shared" si="2"/>
        <v>34.93965947975709</v>
      </c>
      <c r="F13" s="19">
        <f t="shared" si="3"/>
        <v>17.469829739878545</v>
      </c>
      <c r="G13" s="19">
        <f t="shared" si="4"/>
        <v>6.9879318959514176</v>
      </c>
      <c r="H13" s="20">
        <f t="shared" si="5"/>
        <v>33.192676505769235</v>
      </c>
    </row>
    <row r="14" spans="1:8" x14ac:dyDescent="0.3">
      <c r="A14" s="8">
        <f t="shared" si="6"/>
        <v>7</v>
      </c>
      <c r="B14" s="18">
        <v>66359.83</v>
      </c>
      <c r="C14" s="18">
        <f t="shared" si="0"/>
        <v>69040.767132000008</v>
      </c>
      <c r="D14" s="18">
        <f t="shared" si="1"/>
        <v>5753.3972610000001</v>
      </c>
      <c r="E14" s="19">
        <f t="shared" si="2"/>
        <v>34.93965947975709</v>
      </c>
      <c r="F14" s="19">
        <f t="shared" si="3"/>
        <v>17.469829739878545</v>
      </c>
      <c r="G14" s="19">
        <f t="shared" si="4"/>
        <v>6.9879318959514176</v>
      </c>
      <c r="H14" s="20">
        <f t="shared" si="5"/>
        <v>33.192676505769235</v>
      </c>
    </row>
    <row r="15" spans="1:8" x14ac:dyDescent="0.3">
      <c r="A15" s="8">
        <f t="shared" si="6"/>
        <v>8</v>
      </c>
      <c r="B15" s="18">
        <v>68682.350000000006</v>
      </c>
      <c r="C15" s="18">
        <f t="shared" si="0"/>
        <v>71457.116940000007</v>
      </c>
      <c r="D15" s="18">
        <f t="shared" si="1"/>
        <v>5954.7597450000003</v>
      </c>
      <c r="E15" s="19">
        <f t="shared" si="2"/>
        <v>36.162508572874501</v>
      </c>
      <c r="F15" s="19">
        <f t="shared" si="3"/>
        <v>18.08125428643725</v>
      </c>
      <c r="G15" s="19">
        <f t="shared" si="4"/>
        <v>7.2325017145748998</v>
      </c>
      <c r="H15" s="20">
        <f t="shared" si="5"/>
        <v>34.354383144230773</v>
      </c>
    </row>
    <row r="16" spans="1:8" x14ac:dyDescent="0.3">
      <c r="A16" s="8">
        <f t="shared" si="6"/>
        <v>9</v>
      </c>
      <c r="B16" s="18">
        <v>68682.350000000006</v>
      </c>
      <c r="C16" s="18">
        <f t="shared" si="0"/>
        <v>71457.116940000007</v>
      </c>
      <c r="D16" s="18">
        <f t="shared" si="1"/>
        <v>5954.7597450000003</v>
      </c>
      <c r="E16" s="19">
        <f t="shared" si="2"/>
        <v>36.162508572874501</v>
      </c>
      <c r="F16" s="19">
        <f t="shared" si="3"/>
        <v>18.08125428643725</v>
      </c>
      <c r="G16" s="19">
        <f t="shared" si="4"/>
        <v>7.2325017145748998</v>
      </c>
      <c r="H16" s="20">
        <f t="shared" si="5"/>
        <v>34.354383144230773</v>
      </c>
    </row>
    <row r="17" spans="1:8" x14ac:dyDescent="0.3">
      <c r="A17" s="8">
        <f t="shared" si="6"/>
        <v>10</v>
      </c>
      <c r="B17" s="18">
        <v>71004.86</v>
      </c>
      <c r="C17" s="18">
        <f t="shared" si="0"/>
        <v>73873.456344000006</v>
      </c>
      <c r="D17" s="18">
        <f t="shared" si="1"/>
        <v>6156.1213619999999</v>
      </c>
      <c r="E17" s="19">
        <f t="shared" si="2"/>
        <v>37.385352400809722</v>
      </c>
      <c r="F17" s="19">
        <f t="shared" si="3"/>
        <v>18.692676200404861</v>
      </c>
      <c r="G17" s="19">
        <f t="shared" si="4"/>
        <v>7.4770704801619443</v>
      </c>
      <c r="H17" s="20">
        <f t="shared" si="5"/>
        <v>35.516084780769233</v>
      </c>
    </row>
    <row r="18" spans="1:8" x14ac:dyDescent="0.3">
      <c r="A18" s="8">
        <f t="shared" si="6"/>
        <v>11</v>
      </c>
      <c r="B18" s="18">
        <v>71004.86</v>
      </c>
      <c r="C18" s="18">
        <f t="shared" si="0"/>
        <v>73873.456344000006</v>
      </c>
      <c r="D18" s="18">
        <f t="shared" si="1"/>
        <v>6156.1213619999999</v>
      </c>
      <c r="E18" s="19">
        <f t="shared" si="2"/>
        <v>37.385352400809722</v>
      </c>
      <c r="F18" s="19">
        <f t="shared" si="3"/>
        <v>18.692676200404861</v>
      </c>
      <c r="G18" s="19">
        <f t="shared" si="4"/>
        <v>7.4770704801619443</v>
      </c>
      <c r="H18" s="20">
        <f t="shared" si="5"/>
        <v>35.516084780769233</v>
      </c>
    </row>
    <row r="19" spans="1:8" x14ac:dyDescent="0.3">
      <c r="A19" s="8">
        <f t="shared" si="6"/>
        <v>12</v>
      </c>
      <c r="B19" s="18">
        <v>73327.360000000001</v>
      </c>
      <c r="C19" s="18">
        <f t="shared" si="0"/>
        <v>76289.785344000004</v>
      </c>
      <c r="D19" s="18">
        <f t="shared" si="1"/>
        <v>6357.4821120000006</v>
      </c>
      <c r="E19" s="19">
        <f t="shared" si="2"/>
        <v>38.608190963562755</v>
      </c>
      <c r="F19" s="19">
        <f t="shared" si="3"/>
        <v>19.304095481781378</v>
      </c>
      <c r="G19" s="19">
        <f t="shared" si="4"/>
        <v>7.7216381927125513</v>
      </c>
      <c r="H19" s="20">
        <f t="shared" si="5"/>
        <v>36.677781415384615</v>
      </c>
    </row>
    <row r="20" spans="1:8" x14ac:dyDescent="0.3">
      <c r="A20" s="8">
        <f t="shared" si="6"/>
        <v>13</v>
      </c>
      <c r="B20" s="18">
        <v>73327.360000000001</v>
      </c>
      <c r="C20" s="18">
        <f t="shared" si="0"/>
        <v>76289.785344000004</v>
      </c>
      <c r="D20" s="18">
        <f t="shared" si="1"/>
        <v>6357.4821120000006</v>
      </c>
      <c r="E20" s="19">
        <f t="shared" si="2"/>
        <v>38.608190963562755</v>
      </c>
      <c r="F20" s="19">
        <f t="shared" si="3"/>
        <v>19.304095481781378</v>
      </c>
      <c r="G20" s="19">
        <f t="shared" si="4"/>
        <v>7.7216381927125513</v>
      </c>
      <c r="H20" s="20">
        <f t="shared" si="5"/>
        <v>36.677781415384615</v>
      </c>
    </row>
    <row r="21" spans="1:8" x14ac:dyDescent="0.3">
      <c r="A21" s="8">
        <f t="shared" si="6"/>
        <v>14</v>
      </c>
      <c r="B21" s="18">
        <v>75649.87</v>
      </c>
      <c r="C21" s="18">
        <f t="shared" si="0"/>
        <v>78706.124747999987</v>
      </c>
      <c r="D21" s="18">
        <f t="shared" si="1"/>
        <v>6558.8437290000002</v>
      </c>
      <c r="E21" s="19">
        <f t="shared" si="2"/>
        <v>39.83103479149797</v>
      </c>
      <c r="F21" s="19">
        <f t="shared" si="3"/>
        <v>19.915517395748985</v>
      </c>
      <c r="G21" s="19">
        <f t="shared" si="4"/>
        <v>7.966206958299594</v>
      </c>
      <c r="H21" s="20">
        <f t="shared" si="5"/>
        <v>37.839483051923068</v>
      </c>
    </row>
    <row r="22" spans="1:8" x14ac:dyDescent="0.3">
      <c r="A22" s="8">
        <f t="shared" si="6"/>
        <v>15</v>
      </c>
      <c r="B22" s="18">
        <v>75649.87</v>
      </c>
      <c r="C22" s="18">
        <f t="shared" si="0"/>
        <v>78706.124747999987</v>
      </c>
      <c r="D22" s="18">
        <f t="shared" si="1"/>
        <v>6558.8437290000002</v>
      </c>
      <c r="E22" s="19">
        <f t="shared" si="2"/>
        <v>39.83103479149797</v>
      </c>
      <c r="F22" s="19">
        <f t="shared" si="3"/>
        <v>19.915517395748985</v>
      </c>
      <c r="G22" s="19">
        <f t="shared" si="4"/>
        <v>7.966206958299594</v>
      </c>
      <c r="H22" s="20">
        <f t="shared" si="5"/>
        <v>37.839483051923068</v>
      </c>
    </row>
    <row r="23" spans="1:8" x14ac:dyDescent="0.3">
      <c r="A23" s="8">
        <f t="shared" si="6"/>
        <v>16</v>
      </c>
      <c r="B23" s="18">
        <v>77972.39</v>
      </c>
      <c r="C23" s="18">
        <f t="shared" si="0"/>
        <v>81122.474556000001</v>
      </c>
      <c r="D23" s="18">
        <f t="shared" si="1"/>
        <v>6760.2062129999995</v>
      </c>
      <c r="E23" s="19">
        <f t="shared" si="2"/>
        <v>41.053883884615388</v>
      </c>
      <c r="F23" s="19">
        <f t="shared" si="3"/>
        <v>20.526941942307694</v>
      </c>
      <c r="G23" s="19">
        <f t="shared" si="4"/>
        <v>8.2107767769230779</v>
      </c>
      <c r="H23" s="20">
        <f t="shared" si="5"/>
        <v>39.001189690384614</v>
      </c>
    </row>
    <row r="24" spans="1:8" x14ac:dyDescent="0.3">
      <c r="A24" s="8">
        <f t="shared" si="6"/>
        <v>17</v>
      </c>
      <c r="B24" s="18">
        <v>77972.39</v>
      </c>
      <c r="C24" s="18">
        <f t="shared" si="0"/>
        <v>81122.474556000001</v>
      </c>
      <c r="D24" s="18">
        <f t="shared" si="1"/>
        <v>6760.2062129999995</v>
      </c>
      <c r="E24" s="19">
        <f t="shared" si="2"/>
        <v>41.053883884615388</v>
      </c>
      <c r="F24" s="19">
        <f t="shared" si="3"/>
        <v>20.526941942307694</v>
      </c>
      <c r="G24" s="19">
        <f t="shared" si="4"/>
        <v>8.2107767769230779</v>
      </c>
      <c r="H24" s="20">
        <f t="shared" si="5"/>
        <v>39.001189690384614</v>
      </c>
    </row>
    <row r="25" spans="1:8" x14ac:dyDescent="0.3">
      <c r="A25" s="8">
        <f t="shared" si="6"/>
        <v>18</v>
      </c>
      <c r="B25" s="18">
        <v>80294.899999999994</v>
      </c>
      <c r="C25" s="18">
        <f t="shared" si="0"/>
        <v>83538.813959999999</v>
      </c>
      <c r="D25" s="18">
        <f t="shared" si="1"/>
        <v>6961.567829999999</v>
      </c>
      <c r="E25" s="19">
        <f t="shared" si="2"/>
        <v>42.27672771255061</v>
      </c>
      <c r="F25" s="19">
        <f t="shared" si="3"/>
        <v>21.138363856275305</v>
      </c>
      <c r="G25" s="19">
        <f t="shared" si="4"/>
        <v>8.4553455425101216</v>
      </c>
      <c r="H25" s="20">
        <f t="shared" si="5"/>
        <v>40.162891326923074</v>
      </c>
    </row>
    <row r="26" spans="1:8" x14ac:dyDescent="0.3">
      <c r="A26" s="8">
        <f t="shared" si="6"/>
        <v>19</v>
      </c>
      <c r="B26" s="18">
        <v>80294.899999999994</v>
      </c>
      <c r="C26" s="18">
        <f t="shared" si="0"/>
        <v>83538.813959999999</v>
      </c>
      <c r="D26" s="18">
        <f t="shared" si="1"/>
        <v>6961.567829999999</v>
      </c>
      <c r="E26" s="19">
        <f t="shared" si="2"/>
        <v>42.27672771255061</v>
      </c>
      <c r="F26" s="19">
        <f t="shared" si="3"/>
        <v>21.138363856275305</v>
      </c>
      <c r="G26" s="19">
        <f t="shared" si="4"/>
        <v>8.4553455425101216</v>
      </c>
      <c r="H26" s="20">
        <f t="shared" si="5"/>
        <v>40.162891326923074</v>
      </c>
    </row>
    <row r="27" spans="1:8" x14ac:dyDescent="0.3">
      <c r="A27" s="8">
        <f t="shared" si="6"/>
        <v>20</v>
      </c>
      <c r="B27" s="18">
        <v>82617.42</v>
      </c>
      <c r="C27" s="18">
        <f t="shared" si="0"/>
        <v>85955.163767999999</v>
      </c>
      <c r="D27" s="18">
        <f t="shared" si="1"/>
        <v>7162.9303140000002</v>
      </c>
      <c r="E27" s="19">
        <f t="shared" si="2"/>
        <v>43.499576805668013</v>
      </c>
      <c r="F27" s="19">
        <f t="shared" si="3"/>
        <v>21.749788402834007</v>
      </c>
      <c r="G27" s="19">
        <f t="shared" si="4"/>
        <v>8.699915361133602</v>
      </c>
      <c r="H27" s="20">
        <f t="shared" si="5"/>
        <v>41.324597965384612</v>
      </c>
    </row>
    <row r="28" spans="1:8" x14ac:dyDescent="0.3">
      <c r="A28" s="8">
        <f t="shared" si="6"/>
        <v>21</v>
      </c>
      <c r="B28" s="18">
        <v>82617.42</v>
      </c>
      <c r="C28" s="18">
        <f t="shared" si="0"/>
        <v>85955.163767999999</v>
      </c>
      <c r="D28" s="18">
        <f t="shared" si="1"/>
        <v>7162.9303140000002</v>
      </c>
      <c r="E28" s="19">
        <f t="shared" si="2"/>
        <v>43.499576805668013</v>
      </c>
      <c r="F28" s="19">
        <f t="shared" si="3"/>
        <v>21.749788402834007</v>
      </c>
      <c r="G28" s="19">
        <f t="shared" si="4"/>
        <v>8.699915361133602</v>
      </c>
      <c r="H28" s="20">
        <f t="shared" si="5"/>
        <v>41.324597965384612</v>
      </c>
    </row>
    <row r="29" spans="1:8" x14ac:dyDescent="0.3">
      <c r="A29" s="8">
        <f t="shared" si="6"/>
        <v>22</v>
      </c>
      <c r="B29" s="18">
        <v>84939.38</v>
      </c>
      <c r="C29" s="18">
        <f t="shared" si="0"/>
        <v>88370.93095200001</v>
      </c>
      <c r="D29" s="18">
        <f t="shared" si="1"/>
        <v>7364.2442460000002</v>
      </c>
      <c r="E29" s="19">
        <f t="shared" si="2"/>
        <v>44.722131048583002</v>
      </c>
      <c r="F29" s="19">
        <f t="shared" si="3"/>
        <v>22.361065524291501</v>
      </c>
      <c r="G29" s="19">
        <f t="shared" si="4"/>
        <v>8.9444262097165996</v>
      </c>
      <c r="H29" s="20">
        <f t="shared" si="5"/>
        <v>42.486024496153853</v>
      </c>
    </row>
    <row r="30" spans="1:8" x14ac:dyDescent="0.3">
      <c r="A30" s="8">
        <f t="shared" si="6"/>
        <v>23</v>
      </c>
      <c r="B30" s="18">
        <v>84939.38</v>
      </c>
      <c r="C30" s="18">
        <f t="shared" si="0"/>
        <v>88370.93095200001</v>
      </c>
      <c r="D30" s="18">
        <f t="shared" si="1"/>
        <v>7364.2442460000002</v>
      </c>
      <c r="E30" s="19">
        <f t="shared" si="2"/>
        <v>44.722131048583002</v>
      </c>
      <c r="F30" s="19">
        <f t="shared" si="3"/>
        <v>22.361065524291501</v>
      </c>
      <c r="G30" s="19">
        <f t="shared" si="4"/>
        <v>8.9444262097165996</v>
      </c>
      <c r="H30" s="20">
        <f t="shared" si="5"/>
        <v>42.486024496153853</v>
      </c>
    </row>
    <row r="31" spans="1:8" x14ac:dyDescent="0.3">
      <c r="A31" s="8">
        <f t="shared" si="6"/>
        <v>24</v>
      </c>
      <c r="B31" s="18">
        <v>84939.38</v>
      </c>
      <c r="C31" s="18">
        <f t="shared" si="0"/>
        <v>88370.93095200001</v>
      </c>
      <c r="D31" s="18">
        <f t="shared" si="1"/>
        <v>7364.2442460000002</v>
      </c>
      <c r="E31" s="19">
        <f t="shared" si="2"/>
        <v>44.722131048583002</v>
      </c>
      <c r="F31" s="19">
        <f t="shared" si="3"/>
        <v>22.361065524291501</v>
      </c>
      <c r="G31" s="19">
        <f t="shared" si="4"/>
        <v>8.9444262097165996</v>
      </c>
      <c r="H31" s="20">
        <f t="shared" si="5"/>
        <v>42.486024496153853</v>
      </c>
    </row>
    <row r="32" spans="1:8" x14ac:dyDescent="0.3">
      <c r="A32" s="8">
        <f t="shared" si="6"/>
        <v>25</v>
      </c>
      <c r="B32" s="18">
        <v>85093.48</v>
      </c>
      <c r="C32" s="18">
        <f t="shared" si="0"/>
        <v>88531.256591999991</v>
      </c>
      <c r="D32" s="18">
        <f t="shared" si="1"/>
        <v>7377.6047159999998</v>
      </c>
      <c r="E32" s="19">
        <f t="shared" si="2"/>
        <v>44.803267506072871</v>
      </c>
      <c r="F32" s="19">
        <f t="shared" si="3"/>
        <v>22.401633753036435</v>
      </c>
      <c r="G32" s="19">
        <f t="shared" si="4"/>
        <v>8.9606535012145745</v>
      </c>
      <c r="H32" s="20">
        <f t="shared" si="5"/>
        <v>42.563104130769226</v>
      </c>
    </row>
    <row r="33" spans="1:8" x14ac:dyDescent="0.3">
      <c r="A33" s="8">
        <f t="shared" si="6"/>
        <v>26</v>
      </c>
      <c r="B33" s="18">
        <v>85236.27</v>
      </c>
      <c r="C33" s="18">
        <f t="shared" si="0"/>
        <v>88679.815308000005</v>
      </c>
      <c r="D33" s="18">
        <f t="shared" si="1"/>
        <v>7389.9846090000001</v>
      </c>
      <c r="E33" s="19">
        <f t="shared" si="2"/>
        <v>44.878449042510127</v>
      </c>
      <c r="F33" s="19">
        <f t="shared" si="3"/>
        <v>22.439224521255063</v>
      </c>
      <c r="G33" s="19">
        <f t="shared" si="4"/>
        <v>8.9756898085020254</v>
      </c>
      <c r="H33" s="20">
        <f t="shared" si="5"/>
        <v>42.634526590384617</v>
      </c>
    </row>
    <row r="34" spans="1:8" x14ac:dyDescent="0.3">
      <c r="A34" s="8">
        <f t="shared" si="6"/>
        <v>27</v>
      </c>
      <c r="B34" s="18">
        <v>85368.56</v>
      </c>
      <c r="C34" s="18">
        <f t="shared" si="0"/>
        <v>88817.449823999996</v>
      </c>
      <c r="D34" s="18">
        <f t="shared" si="1"/>
        <v>7401.4541519999993</v>
      </c>
      <c r="E34" s="19">
        <f t="shared" si="2"/>
        <v>44.948102137651823</v>
      </c>
      <c r="F34" s="19">
        <f t="shared" si="3"/>
        <v>22.474051068825911</v>
      </c>
      <c r="G34" s="19">
        <f t="shared" si="4"/>
        <v>8.9896204275303653</v>
      </c>
      <c r="H34" s="20">
        <f t="shared" si="5"/>
        <v>42.700697030769227</v>
      </c>
    </row>
    <row r="35" spans="1:8" x14ac:dyDescent="0.3">
      <c r="A35" s="8">
        <f t="shared" si="6"/>
        <v>28</v>
      </c>
      <c r="B35" s="18">
        <v>85491.13</v>
      </c>
      <c r="C35" s="18">
        <f t="shared" si="0"/>
        <v>88944.971652000007</v>
      </c>
      <c r="D35" s="18">
        <f t="shared" si="1"/>
        <v>7412.0809710000003</v>
      </c>
      <c r="E35" s="19">
        <f t="shared" si="2"/>
        <v>45.012637475708509</v>
      </c>
      <c r="F35" s="19">
        <f t="shared" si="3"/>
        <v>22.506318737854254</v>
      </c>
      <c r="G35" s="19">
        <f t="shared" si="4"/>
        <v>9.0025274951417025</v>
      </c>
      <c r="H35" s="20">
        <f t="shared" si="5"/>
        <v>42.762005601923079</v>
      </c>
    </row>
    <row r="36" spans="1:8" x14ac:dyDescent="0.3">
      <c r="A36" s="8">
        <f t="shared" si="6"/>
        <v>29</v>
      </c>
      <c r="B36" s="18">
        <v>85604.62</v>
      </c>
      <c r="C36" s="18">
        <f t="shared" si="0"/>
        <v>89063.046647999989</v>
      </c>
      <c r="D36" s="18">
        <f t="shared" si="1"/>
        <v>7421.9205540000003</v>
      </c>
      <c r="E36" s="19">
        <f t="shared" si="2"/>
        <v>45.072392028340076</v>
      </c>
      <c r="F36" s="19">
        <f t="shared" si="3"/>
        <v>22.536196014170038</v>
      </c>
      <c r="G36" s="19">
        <f t="shared" si="4"/>
        <v>9.0144784056680152</v>
      </c>
      <c r="H36" s="20">
        <f t="shared" si="5"/>
        <v>42.818772426923069</v>
      </c>
    </row>
    <row r="37" spans="1:8" x14ac:dyDescent="0.3">
      <c r="A37" s="8">
        <f t="shared" si="6"/>
        <v>30</v>
      </c>
      <c r="B37" s="18">
        <v>85709.84</v>
      </c>
      <c r="C37" s="18">
        <f t="shared" si="0"/>
        <v>89172.517535999999</v>
      </c>
      <c r="D37" s="18">
        <f t="shared" si="1"/>
        <v>7431.0431280000003</v>
      </c>
      <c r="E37" s="19">
        <f t="shared" si="2"/>
        <v>45.127792275303641</v>
      </c>
      <c r="F37" s="19">
        <f t="shared" si="3"/>
        <v>22.56389613765182</v>
      </c>
      <c r="G37" s="19">
        <f t="shared" si="4"/>
        <v>9.0255584550607288</v>
      </c>
      <c r="H37" s="20">
        <f t="shared" si="5"/>
        <v>42.871402661538461</v>
      </c>
    </row>
    <row r="38" spans="1:8" x14ac:dyDescent="0.3">
      <c r="A38" s="8">
        <f t="shared" si="6"/>
        <v>31</v>
      </c>
      <c r="B38" s="18">
        <v>85807.21</v>
      </c>
      <c r="C38" s="18">
        <f t="shared" si="0"/>
        <v>89273.821284000005</v>
      </c>
      <c r="D38" s="18">
        <f t="shared" si="1"/>
        <v>7439.4851070000004</v>
      </c>
      <c r="E38" s="19">
        <f t="shared" si="2"/>
        <v>45.179059354251017</v>
      </c>
      <c r="F38" s="19">
        <f t="shared" si="3"/>
        <v>22.589529677125508</v>
      </c>
      <c r="G38" s="19">
        <f t="shared" si="4"/>
        <v>9.0358118708502033</v>
      </c>
      <c r="H38" s="20">
        <f t="shared" si="5"/>
        <v>42.920106386538464</v>
      </c>
    </row>
    <row r="39" spans="1:8" x14ac:dyDescent="0.3">
      <c r="A39" s="8">
        <f t="shared" si="6"/>
        <v>32</v>
      </c>
      <c r="B39" s="18">
        <v>85897.41</v>
      </c>
      <c r="C39" s="18">
        <f t="shared" si="0"/>
        <v>89367.665364</v>
      </c>
      <c r="D39" s="18">
        <f t="shared" si="1"/>
        <v>7447.3054470000006</v>
      </c>
      <c r="E39" s="19">
        <f t="shared" si="2"/>
        <v>45.22655129757085</v>
      </c>
      <c r="F39" s="19">
        <f t="shared" si="3"/>
        <v>22.613275648785425</v>
      </c>
      <c r="G39" s="19">
        <f t="shared" si="4"/>
        <v>9.0453102595141708</v>
      </c>
      <c r="H39" s="20">
        <f t="shared" si="5"/>
        <v>42.965223732692309</v>
      </c>
    </row>
    <row r="40" spans="1:8" x14ac:dyDescent="0.3">
      <c r="A40" s="8">
        <f t="shared" si="6"/>
        <v>33</v>
      </c>
      <c r="B40" s="18">
        <v>85980.9</v>
      </c>
      <c r="C40" s="18">
        <f t="shared" si="0"/>
        <v>89454.528359999997</v>
      </c>
      <c r="D40" s="18">
        <f t="shared" si="1"/>
        <v>7454.54403</v>
      </c>
      <c r="E40" s="19">
        <f t="shared" si="2"/>
        <v>45.270510303643725</v>
      </c>
      <c r="F40" s="19">
        <f t="shared" si="3"/>
        <v>22.635255151821863</v>
      </c>
      <c r="G40" s="19">
        <f t="shared" si="4"/>
        <v>9.054102060728745</v>
      </c>
      <c r="H40" s="20">
        <f t="shared" si="5"/>
        <v>43.006984788461537</v>
      </c>
    </row>
    <row r="41" spans="1:8" x14ac:dyDescent="0.3">
      <c r="A41" s="8">
        <f t="shared" si="6"/>
        <v>34</v>
      </c>
      <c r="B41" s="18">
        <v>86058.26</v>
      </c>
      <c r="C41" s="18">
        <f t="shared" si="0"/>
        <v>89535.013703999997</v>
      </c>
      <c r="D41" s="18">
        <f t="shared" si="1"/>
        <v>7461.2511420000001</v>
      </c>
      <c r="E41" s="19">
        <f t="shared" si="2"/>
        <v>45.311241753036434</v>
      </c>
      <c r="F41" s="19">
        <f t="shared" si="3"/>
        <v>22.655620876518217</v>
      </c>
      <c r="G41" s="19">
        <f t="shared" si="4"/>
        <v>9.0622483506072875</v>
      </c>
      <c r="H41" s="20">
        <f t="shared" si="5"/>
        <v>43.045679665384611</v>
      </c>
    </row>
    <row r="42" spans="1:8" x14ac:dyDescent="0.3">
      <c r="A42" s="21">
        <f t="shared" si="6"/>
        <v>35</v>
      </c>
      <c r="B42" s="22">
        <v>86129.83</v>
      </c>
      <c r="C42" s="22">
        <f t="shared" si="0"/>
        <v>89609.475132000007</v>
      </c>
      <c r="D42" s="22">
        <f t="shared" si="1"/>
        <v>7467.4562609999994</v>
      </c>
      <c r="E42" s="23">
        <f t="shared" si="2"/>
        <v>45.348924661943322</v>
      </c>
      <c r="F42" s="23">
        <f t="shared" si="3"/>
        <v>22.674462330971661</v>
      </c>
      <c r="G42" s="23">
        <f t="shared" si="4"/>
        <v>9.0697849323886643</v>
      </c>
      <c r="H42" s="24">
        <f t="shared" si="5"/>
        <v>43.081478428846154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20"/>
  <sheetViews>
    <sheetView zoomScaleNormal="100" workbookViewId="0"/>
  </sheetViews>
  <sheetFormatPr defaultColWidth="8.88671875" defaultRowHeight="13.8" x14ac:dyDescent="0.3"/>
  <cols>
    <col min="1" max="1" width="7.554687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42</v>
      </c>
      <c r="B1" s="1" t="s">
        <v>66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B4" s="47" t="s">
        <v>2</v>
      </c>
      <c r="C4" s="48"/>
      <c r="D4" s="33" t="s">
        <v>3</v>
      </c>
      <c r="E4" s="47" t="s">
        <v>4</v>
      </c>
      <c r="F4" s="49"/>
      <c r="G4" s="49"/>
      <c r="H4" s="48"/>
    </row>
    <row r="5" spans="1:8" x14ac:dyDescent="0.3"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B7" s="18"/>
      <c r="C7" s="18"/>
      <c r="D7" s="18"/>
      <c r="E7" s="19"/>
      <c r="F7" s="19"/>
      <c r="G7" s="19"/>
      <c r="H7" s="20"/>
    </row>
    <row r="8" spans="1:8" x14ac:dyDescent="0.3">
      <c r="B8" s="18">
        <v>23133.23</v>
      </c>
      <c r="C8" s="18">
        <f t="shared" ref="C8" si="0">B8*$D$3</f>
        <v>24067.812492000001</v>
      </c>
      <c r="D8" s="18">
        <f t="shared" ref="D8" si="1">B8/12*$D$3</f>
        <v>2005.6510410000001</v>
      </c>
      <c r="E8" s="19">
        <f t="shared" ref="E8" si="2">C8/1976</f>
        <v>12.180067050607288</v>
      </c>
      <c r="F8" s="19">
        <f t="shared" ref="F8" si="3">E8/2</f>
        <v>6.0900335253036442</v>
      </c>
      <c r="G8" s="19">
        <f t="shared" ref="G8" si="4">E8/5</f>
        <v>2.4360134101214577</v>
      </c>
      <c r="H8" s="20">
        <f t="shared" ref="H8" si="5">C8/2080</f>
        <v>11.571063698076923</v>
      </c>
    </row>
    <row r="9" spans="1:8" x14ac:dyDescent="0.3">
      <c r="B9" s="22"/>
      <c r="C9" s="22"/>
      <c r="D9" s="22"/>
      <c r="E9" s="23"/>
      <c r="F9" s="23"/>
      <c r="G9" s="23"/>
      <c r="H9" s="24"/>
    </row>
    <row r="14" spans="1:8" ht="14.4" x14ac:dyDescent="0.3">
      <c r="A14" s="1" t="s">
        <v>75</v>
      </c>
    </row>
    <row r="16" spans="1:8" x14ac:dyDescent="0.3">
      <c r="B16" s="33" t="s">
        <v>73</v>
      </c>
      <c r="C16" s="38" t="s">
        <v>74</v>
      </c>
    </row>
    <row r="17" spans="2:3" x14ac:dyDescent="0.3">
      <c r="B17" s="39"/>
      <c r="C17" s="40">
        <f>+D2</f>
        <v>44652</v>
      </c>
    </row>
    <row r="18" spans="2:3" x14ac:dyDescent="0.3">
      <c r="B18" s="41"/>
      <c r="C18" s="42"/>
    </row>
    <row r="19" spans="2:3" x14ac:dyDescent="0.3">
      <c r="B19" s="46">
        <v>29.625599999999999</v>
      </c>
      <c r="C19" s="45">
        <f>B19*1.4002*D3</f>
        <v>43.157628430847993</v>
      </c>
    </row>
    <row r="20" spans="2:3" x14ac:dyDescent="0.3">
      <c r="B20" s="43"/>
      <c r="C20" s="44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9</v>
      </c>
      <c r="B1" s="1" t="s">
        <v>47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23642.75</v>
      </c>
      <c r="C7" s="18">
        <f t="shared" ref="C7:C42" si="0">B7*$D$3</f>
        <v>24597.917099999999</v>
      </c>
      <c r="D7" s="18">
        <f t="shared" ref="D7:D42" si="1">B7/12*$D$3</f>
        <v>2049.8264250000002</v>
      </c>
      <c r="E7" s="19">
        <f t="shared" ref="E7:E42" si="2">C7/1976</f>
        <v>12.448338613360324</v>
      </c>
      <c r="F7" s="19">
        <f>E7/2</f>
        <v>6.224169306680162</v>
      </c>
      <c r="G7" s="19">
        <f>E7/5</f>
        <v>2.4896677226720647</v>
      </c>
      <c r="H7" s="20">
        <f>C7/2080</f>
        <v>11.825921682692307</v>
      </c>
    </row>
    <row r="8" spans="1:8" x14ac:dyDescent="0.3">
      <c r="A8" s="8">
        <f>A7+1</f>
        <v>1</v>
      </c>
      <c r="B8" s="18">
        <v>24549.13</v>
      </c>
      <c r="C8" s="18">
        <f t="shared" si="0"/>
        <v>25540.914852000002</v>
      </c>
      <c r="D8" s="18">
        <f t="shared" si="1"/>
        <v>2128.4095710000001</v>
      </c>
      <c r="E8" s="19">
        <f t="shared" si="2"/>
        <v>12.925564196356277</v>
      </c>
      <c r="F8" s="19">
        <f t="shared" ref="F8:F42" si="3">E8/2</f>
        <v>6.4627820981781383</v>
      </c>
      <c r="G8" s="19">
        <f t="shared" ref="G8:G42" si="4">E8/5</f>
        <v>2.5851128392712552</v>
      </c>
      <c r="H8" s="20">
        <f t="shared" ref="H8:H42" si="5">C8/2080</f>
        <v>12.279285986538463</v>
      </c>
    </row>
    <row r="9" spans="1:8" x14ac:dyDescent="0.3">
      <c r="A9" s="8">
        <f t="shared" ref="A9:A42" si="6">A8+1</f>
        <v>2</v>
      </c>
      <c r="B9" s="18">
        <v>25465.33</v>
      </c>
      <c r="C9" s="18">
        <f t="shared" si="0"/>
        <v>26494.129332</v>
      </c>
      <c r="D9" s="18">
        <f t="shared" si="1"/>
        <v>2207.8441110000003</v>
      </c>
      <c r="E9" s="19">
        <f t="shared" si="2"/>
        <v>13.407960188259109</v>
      </c>
      <c r="F9" s="19">
        <f t="shared" si="3"/>
        <v>6.7039800941295544</v>
      </c>
      <c r="G9" s="19">
        <f t="shared" si="4"/>
        <v>2.6815920376518219</v>
      </c>
      <c r="H9" s="20">
        <f t="shared" si="5"/>
        <v>12.737562178846154</v>
      </c>
    </row>
    <row r="10" spans="1:8" x14ac:dyDescent="0.3">
      <c r="A10" s="8">
        <f t="shared" si="6"/>
        <v>3</v>
      </c>
      <c r="B10" s="18">
        <v>26381.56</v>
      </c>
      <c r="C10" s="18">
        <f t="shared" si="0"/>
        <v>27447.375024000001</v>
      </c>
      <c r="D10" s="18">
        <f t="shared" si="1"/>
        <v>2287.2812520000002</v>
      </c>
      <c r="E10" s="19">
        <f t="shared" si="2"/>
        <v>13.890371975708502</v>
      </c>
      <c r="F10" s="19">
        <f t="shared" si="3"/>
        <v>6.9451859878542512</v>
      </c>
      <c r="G10" s="19">
        <f t="shared" si="4"/>
        <v>2.7780743951417004</v>
      </c>
      <c r="H10" s="20">
        <f t="shared" si="5"/>
        <v>13.195853376923077</v>
      </c>
    </row>
    <row r="11" spans="1:8" x14ac:dyDescent="0.3">
      <c r="A11" s="8">
        <f t="shared" si="6"/>
        <v>4</v>
      </c>
      <c r="B11" s="18">
        <v>27297.759999999998</v>
      </c>
      <c r="C11" s="18">
        <f t="shared" si="0"/>
        <v>28400.589504</v>
      </c>
      <c r="D11" s="18">
        <f t="shared" si="1"/>
        <v>2366.7157919999995</v>
      </c>
      <c r="E11" s="19">
        <f t="shared" si="2"/>
        <v>14.372767967611336</v>
      </c>
      <c r="F11" s="19">
        <f t="shared" si="3"/>
        <v>7.1863839838056682</v>
      </c>
      <c r="G11" s="19">
        <f t="shared" si="4"/>
        <v>2.8745535935222675</v>
      </c>
      <c r="H11" s="20">
        <f t="shared" si="5"/>
        <v>13.654129569230768</v>
      </c>
    </row>
    <row r="12" spans="1:8" x14ac:dyDescent="0.3">
      <c r="A12" s="8">
        <f t="shared" si="6"/>
        <v>5</v>
      </c>
      <c r="B12" s="18">
        <v>27297.759999999998</v>
      </c>
      <c r="C12" s="18">
        <f t="shared" si="0"/>
        <v>28400.589504</v>
      </c>
      <c r="D12" s="18">
        <f t="shared" si="1"/>
        <v>2366.7157919999995</v>
      </c>
      <c r="E12" s="19">
        <f t="shared" si="2"/>
        <v>14.372767967611336</v>
      </c>
      <c r="F12" s="19">
        <f t="shared" si="3"/>
        <v>7.1863839838056682</v>
      </c>
      <c r="G12" s="19">
        <f t="shared" si="4"/>
        <v>2.8745535935222675</v>
      </c>
      <c r="H12" s="20">
        <f t="shared" si="5"/>
        <v>13.654129569230768</v>
      </c>
    </row>
    <row r="13" spans="1:8" x14ac:dyDescent="0.3">
      <c r="A13" s="8">
        <f t="shared" si="6"/>
        <v>6</v>
      </c>
      <c r="B13" s="18">
        <v>28603.55</v>
      </c>
      <c r="C13" s="18">
        <f t="shared" si="0"/>
        <v>29759.133419999998</v>
      </c>
      <c r="D13" s="18">
        <f t="shared" si="1"/>
        <v>2479.9277849999999</v>
      </c>
      <c r="E13" s="19">
        <f t="shared" si="2"/>
        <v>15.060290192307692</v>
      </c>
      <c r="F13" s="19">
        <f t="shared" si="3"/>
        <v>7.5301450961538459</v>
      </c>
      <c r="G13" s="19">
        <f t="shared" si="4"/>
        <v>3.0120580384615385</v>
      </c>
      <c r="H13" s="20">
        <f t="shared" si="5"/>
        <v>14.307275682692307</v>
      </c>
    </row>
    <row r="14" spans="1:8" x14ac:dyDescent="0.3">
      <c r="A14" s="8">
        <f t="shared" si="6"/>
        <v>7</v>
      </c>
      <c r="B14" s="18">
        <v>28603.55</v>
      </c>
      <c r="C14" s="18">
        <f t="shared" si="0"/>
        <v>29759.133419999998</v>
      </c>
      <c r="D14" s="18">
        <f t="shared" si="1"/>
        <v>2479.9277849999999</v>
      </c>
      <c r="E14" s="19">
        <f t="shared" si="2"/>
        <v>15.060290192307692</v>
      </c>
      <c r="F14" s="19">
        <f t="shared" si="3"/>
        <v>7.5301450961538459</v>
      </c>
      <c r="G14" s="19">
        <f t="shared" si="4"/>
        <v>3.0120580384615385</v>
      </c>
      <c r="H14" s="20">
        <f t="shared" si="5"/>
        <v>14.307275682692307</v>
      </c>
    </row>
    <row r="15" spans="1:8" x14ac:dyDescent="0.3">
      <c r="A15" s="8">
        <f t="shared" si="6"/>
        <v>8</v>
      </c>
      <c r="B15" s="18">
        <v>29736.12</v>
      </c>
      <c r="C15" s="18">
        <f t="shared" si="0"/>
        <v>30937.459247999999</v>
      </c>
      <c r="D15" s="18">
        <f t="shared" si="1"/>
        <v>2578.1216039999999</v>
      </c>
      <c r="E15" s="19">
        <f t="shared" si="2"/>
        <v>15.656608931174089</v>
      </c>
      <c r="F15" s="19">
        <f t="shared" si="3"/>
        <v>7.8283044655870446</v>
      </c>
      <c r="G15" s="19">
        <f t="shared" si="4"/>
        <v>3.1313217862348179</v>
      </c>
      <c r="H15" s="20">
        <f t="shared" si="5"/>
        <v>14.873778484615384</v>
      </c>
    </row>
    <row r="16" spans="1:8" x14ac:dyDescent="0.3">
      <c r="A16" s="8">
        <f t="shared" si="6"/>
        <v>9</v>
      </c>
      <c r="B16" s="18">
        <v>29736.12</v>
      </c>
      <c r="C16" s="18">
        <f t="shared" si="0"/>
        <v>30937.459247999999</v>
      </c>
      <c r="D16" s="18">
        <f t="shared" si="1"/>
        <v>2578.1216039999999</v>
      </c>
      <c r="E16" s="19">
        <f t="shared" si="2"/>
        <v>15.656608931174089</v>
      </c>
      <c r="F16" s="19">
        <f t="shared" si="3"/>
        <v>7.8283044655870446</v>
      </c>
      <c r="G16" s="19">
        <f t="shared" si="4"/>
        <v>3.1313217862348179</v>
      </c>
      <c r="H16" s="20">
        <f t="shared" si="5"/>
        <v>14.873778484615384</v>
      </c>
    </row>
    <row r="17" spans="1:8" x14ac:dyDescent="0.3">
      <c r="A17" s="8">
        <f t="shared" si="6"/>
        <v>10</v>
      </c>
      <c r="B17" s="18">
        <v>30565.13</v>
      </c>
      <c r="C17" s="18">
        <f t="shared" si="0"/>
        <v>31799.961252000001</v>
      </c>
      <c r="D17" s="18">
        <f t="shared" si="1"/>
        <v>2649.9967710000001</v>
      </c>
      <c r="E17" s="19">
        <f t="shared" si="2"/>
        <v>16.093097799595142</v>
      </c>
      <c r="F17" s="19">
        <f t="shared" si="3"/>
        <v>8.0465488997975712</v>
      </c>
      <c r="G17" s="19">
        <f t="shared" si="4"/>
        <v>3.2186195599190284</v>
      </c>
      <c r="H17" s="20">
        <f t="shared" si="5"/>
        <v>15.288442909615386</v>
      </c>
    </row>
    <row r="18" spans="1:8" x14ac:dyDescent="0.3">
      <c r="A18" s="8">
        <f t="shared" si="6"/>
        <v>11</v>
      </c>
      <c r="B18" s="18">
        <v>30565.13</v>
      </c>
      <c r="C18" s="18">
        <f t="shared" si="0"/>
        <v>31799.961252000001</v>
      </c>
      <c r="D18" s="18">
        <f t="shared" si="1"/>
        <v>2649.9967710000001</v>
      </c>
      <c r="E18" s="19">
        <f t="shared" si="2"/>
        <v>16.093097799595142</v>
      </c>
      <c r="F18" s="19">
        <f t="shared" si="3"/>
        <v>8.0465488997975712</v>
      </c>
      <c r="G18" s="19">
        <f t="shared" si="4"/>
        <v>3.2186195599190284</v>
      </c>
      <c r="H18" s="20">
        <f t="shared" si="5"/>
        <v>15.288442909615386</v>
      </c>
    </row>
    <row r="19" spans="1:8" x14ac:dyDescent="0.3">
      <c r="A19" s="8">
        <f t="shared" si="6"/>
        <v>12</v>
      </c>
      <c r="B19" s="18">
        <v>31870.94</v>
      </c>
      <c r="C19" s="18">
        <f t="shared" si="0"/>
        <v>33158.525975999997</v>
      </c>
      <c r="D19" s="18">
        <f t="shared" si="1"/>
        <v>2763.2104979999999</v>
      </c>
      <c r="E19" s="19">
        <f t="shared" si="2"/>
        <v>16.780630554655868</v>
      </c>
      <c r="F19" s="19">
        <f t="shared" si="3"/>
        <v>8.3903152773279341</v>
      </c>
      <c r="G19" s="19">
        <f t="shared" si="4"/>
        <v>3.3561261109311737</v>
      </c>
      <c r="H19" s="20">
        <f t="shared" si="5"/>
        <v>15.941599026923075</v>
      </c>
    </row>
    <row r="20" spans="1:8" x14ac:dyDescent="0.3">
      <c r="A20" s="8">
        <f t="shared" si="6"/>
        <v>13</v>
      </c>
      <c r="B20" s="18">
        <v>31870.94</v>
      </c>
      <c r="C20" s="18">
        <f t="shared" si="0"/>
        <v>33158.525975999997</v>
      </c>
      <c r="D20" s="18">
        <f t="shared" si="1"/>
        <v>2763.2104979999999</v>
      </c>
      <c r="E20" s="19">
        <f t="shared" si="2"/>
        <v>16.780630554655868</v>
      </c>
      <c r="F20" s="19">
        <f t="shared" si="3"/>
        <v>8.3903152773279341</v>
      </c>
      <c r="G20" s="19">
        <f t="shared" si="4"/>
        <v>3.3561261109311737</v>
      </c>
      <c r="H20" s="20">
        <f t="shared" si="5"/>
        <v>15.941599026923075</v>
      </c>
    </row>
    <row r="21" spans="1:8" x14ac:dyDescent="0.3">
      <c r="A21" s="8">
        <f t="shared" si="6"/>
        <v>14</v>
      </c>
      <c r="B21" s="18">
        <v>32918.76</v>
      </c>
      <c r="C21" s="18">
        <f t="shared" si="0"/>
        <v>34248.677904000004</v>
      </c>
      <c r="D21" s="18">
        <f t="shared" si="1"/>
        <v>2854.0564920000002</v>
      </c>
      <c r="E21" s="19">
        <f t="shared" si="2"/>
        <v>17.33232687449393</v>
      </c>
      <c r="F21" s="19">
        <f t="shared" si="3"/>
        <v>8.6661634372469649</v>
      </c>
      <c r="G21" s="19">
        <f t="shared" si="4"/>
        <v>3.4664653748987861</v>
      </c>
      <c r="H21" s="20">
        <f t="shared" si="5"/>
        <v>16.465710530769233</v>
      </c>
    </row>
    <row r="22" spans="1:8" x14ac:dyDescent="0.3">
      <c r="A22" s="8">
        <f t="shared" si="6"/>
        <v>15</v>
      </c>
      <c r="B22" s="18">
        <v>32918.76</v>
      </c>
      <c r="C22" s="18">
        <f t="shared" si="0"/>
        <v>34248.677904000004</v>
      </c>
      <c r="D22" s="18">
        <f t="shared" si="1"/>
        <v>2854.0564920000002</v>
      </c>
      <c r="E22" s="19">
        <f t="shared" si="2"/>
        <v>17.33232687449393</v>
      </c>
      <c r="F22" s="19">
        <f t="shared" si="3"/>
        <v>8.6661634372469649</v>
      </c>
      <c r="G22" s="19">
        <f t="shared" si="4"/>
        <v>3.4664653748987861</v>
      </c>
      <c r="H22" s="20">
        <f t="shared" si="5"/>
        <v>16.465710530769233</v>
      </c>
    </row>
    <row r="23" spans="1:8" x14ac:dyDescent="0.3">
      <c r="A23" s="8">
        <f t="shared" si="6"/>
        <v>16</v>
      </c>
      <c r="B23" s="18">
        <v>33832.54</v>
      </c>
      <c r="C23" s="18">
        <f t="shared" si="0"/>
        <v>35199.374616000001</v>
      </c>
      <c r="D23" s="18">
        <f t="shared" si="1"/>
        <v>2933.2812180000001</v>
      </c>
      <c r="E23" s="19">
        <f t="shared" si="2"/>
        <v>17.813448692307691</v>
      </c>
      <c r="F23" s="19">
        <f t="shared" si="3"/>
        <v>8.9067243461538457</v>
      </c>
      <c r="G23" s="19">
        <f t="shared" si="4"/>
        <v>3.5626897384615384</v>
      </c>
      <c r="H23" s="20">
        <f t="shared" si="5"/>
        <v>16.922776257692309</v>
      </c>
    </row>
    <row r="24" spans="1:8" x14ac:dyDescent="0.3">
      <c r="A24" s="8">
        <f t="shared" si="6"/>
        <v>17</v>
      </c>
      <c r="B24" s="18">
        <v>33832.54</v>
      </c>
      <c r="C24" s="18">
        <f t="shared" si="0"/>
        <v>35199.374616000001</v>
      </c>
      <c r="D24" s="18">
        <f t="shared" si="1"/>
        <v>2933.2812180000001</v>
      </c>
      <c r="E24" s="19">
        <f t="shared" si="2"/>
        <v>17.813448692307691</v>
      </c>
      <c r="F24" s="19">
        <f t="shared" si="3"/>
        <v>8.9067243461538457</v>
      </c>
      <c r="G24" s="19">
        <f t="shared" si="4"/>
        <v>3.5626897384615384</v>
      </c>
      <c r="H24" s="20">
        <f t="shared" si="5"/>
        <v>16.922776257692309</v>
      </c>
    </row>
    <row r="25" spans="1:8" x14ac:dyDescent="0.3">
      <c r="A25" s="8">
        <f t="shared" si="6"/>
        <v>18</v>
      </c>
      <c r="B25" s="18">
        <v>35138.33</v>
      </c>
      <c r="C25" s="18">
        <f t="shared" si="0"/>
        <v>36557.918532000003</v>
      </c>
      <c r="D25" s="18">
        <f t="shared" si="1"/>
        <v>3046.493211</v>
      </c>
      <c r="E25" s="19">
        <f t="shared" si="2"/>
        <v>18.50097091700405</v>
      </c>
      <c r="F25" s="19">
        <f t="shared" si="3"/>
        <v>9.2504854585020251</v>
      </c>
      <c r="G25" s="19">
        <f t="shared" si="4"/>
        <v>3.7001941834008099</v>
      </c>
      <c r="H25" s="20">
        <f t="shared" si="5"/>
        <v>17.575922371153847</v>
      </c>
    </row>
    <row r="26" spans="1:8" x14ac:dyDescent="0.3">
      <c r="A26" s="8">
        <f t="shared" si="6"/>
        <v>19</v>
      </c>
      <c r="B26" s="18">
        <v>35138.33</v>
      </c>
      <c r="C26" s="18">
        <f t="shared" si="0"/>
        <v>36557.918532000003</v>
      </c>
      <c r="D26" s="18">
        <f t="shared" si="1"/>
        <v>3046.493211</v>
      </c>
      <c r="E26" s="19">
        <f t="shared" si="2"/>
        <v>18.50097091700405</v>
      </c>
      <c r="F26" s="19">
        <f t="shared" si="3"/>
        <v>9.2504854585020251</v>
      </c>
      <c r="G26" s="19">
        <f t="shared" si="4"/>
        <v>3.7001941834008099</v>
      </c>
      <c r="H26" s="20">
        <f t="shared" si="5"/>
        <v>17.575922371153847</v>
      </c>
    </row>
    <row r="27" spans="1:8" x14ac:dyDescent="0.3">
      <c r="A27" s="8">
        <f t="shared" si="6"/>
        <v>20</v>
      </c>
      <c r="B27" s="18">
        <v>36444.18</v>
      </c>
      <c r="C27" s="18">
        <f t="shared" si="0"/>
        <v>37916.524872000002</v>
      </c>
      <c r="D27" s="18">
        <f t="shared" si="1"/>
        <v>3159.7104059999997</v>
      </c>
      <c r="E27" s="19">
        <f t="shared" si="2"/>
        <v>19.188524732793525</v>
      </c>
      <c r="F27" s="19">
        <f t="shared" si="3"/>
        <v>9.5942623663967623</v>
      </c>
      <c r="G27" s="19">
        <f t="shared" si="4"/>
        <v>3.8377049465587048</v>
      </c>
      <c r="H27" s="20">
        <f t="shared" si="5"/>
        <v>18.229098496153846</v>
      </c>
    </row>
    <row r="28" spans="1:8" x14ac:dyDescent="0.3">
      <c r="A28" s="8">
        <f t="shared" si="6"/>
        <v>21</v>
      </c>
      <c r="B28" s="18">
        <v>36444.18</v>
      </c>
      <c r="C28" s="18">
        <f t="shared" si="0"/>
        <v>37916.524872000002</v>
      </c>
      <c r="D28" s="18">
        <f t="shared" si="1"/>
        <v>3159.7104059999997</v>
      </c>
      <c r="E28" s="19">
        <f t="shared" si="2"/>
        <v>19.188524732793525</v>
      </c>
      <c r="F28" s="19">
        <f t="shared" si="3"/>
        <v>9.5942623663967623</v>
      </c>
      <c r="G28" s="19">
        <f t="shared" si="4"/>
        <v>3.8377049465587048</v>
      </c>
      <c r="H28" s="20">
        <f t="shared" si="5"/>
        <v>18.229098496153846</v>
      </c>
    </row>
    <row r="29" spans="1:8" x14ac:dyDescent="0.3">
      <c r="A29" s="8">
        <f t="shared" si="6"/>
        <v>22</v>
      </c>
      <c r="B29" s="18">
        <v>37750.03</v>
      </c>
      <c r="C29" s="18">
        <f t="shared" si="0"/>
        <v>39275.131212</v>
      </c>
      <c r="D29" s="18">
        <f t="shared" si="1"/>
        <v>3272.9276009999999</v>
      </c>
      <c r="E29" s="19">
        <f t="shared" si="2"/>
        <v>19.876078548582996</v>
      </c>
      <c r="F29" s="19">
        <f t="shared" si="3"/>
        <v>9.9380392742914978</v>
      </c>
      <c r="G29" s="19">
        <f t="shared" si="4"/>
        <v>3.9752157097165992</v>
      </c>
      <c r="H29" s="20">
        <f t="shared" si="5"/>
        <v>18.882274621153847</v>
      </c>
    </row>
    <row r="30" spans="1:8" x14ac:dyDescent="0.3">
      <c r="A30" s="8">
        <f t="shared" si="6"/>
        <v>23</v>
      </c>
      <c r="B30" s="18">
        <v>39055.839999999997</v>
      </c>
      <c r="C30" s="18">
        <f t="shared" si="0"/>
        <v>40633.695935999996</v>
      </c>
      <c r="D30" s="18">
        <f t="shared" si="1"/>
        <v>3386.1413279999997</v>
      </c>
      <c r="E30" s="19">
        <f t="shared" si="2"/>
        <v>20.563611303643722</v>
      </c>
      <c r="F30" s="19">
        <f t="shared" si="3"/>
        <v>10.281805651821861</v>
      </c>
      <c r="G30" s="19">
        <f t="shared" si="4"/>
        <v>4.1127222607287441</v>
      </c>
      <c r="H30" s="20">
        <f t="shared" si="5"/>
        <v>19.535430738461535</v>
      </c>
    </row>
    <row r="31" spans="1:8" x14ac:dyDescent="0.3">
      <c r="A31" s="8">
        <f t="shared" si="6"/>
        <v>24</v>
      </c>
      <c r="B31" s="18">
        <v>40361.69</v>
      </c>
      <c r="C31" s="18">
        <f t="shared" si="0"/>
        <v>41992.302276000002</v>
      </c>
      <c r="D31" s="18">
        <f t="shared" si="1"/>
        <v>3499.3585230000003</v>
      </c>
      <c r="E31" s="19">
        <f t="shared" si="2"/>
        <v>21.2511651194332</v>
      </c>
      <c r="F31" s="19">
        <f t="shared" si="3"/>
        <v>10.6255825597166</v>
      </c>
      <c r="G31" s="19">
        <f t="shared" si="4"/>
        <v>4.2502330238866399</v>
      </c>
      <c r="H31" s="20">
        <f t="shared" si="5"/>
        <v>20.188606863461541</v>
      </c>
    </row>
    <row r="32" spans="1:8" x14ac:dyDescent="0.3">
      <c r="A32" s="8">
        <f t="shared" si="6"/>
        <v>25</v>
      </c>
      <c r="B32" s="18">
        <v>40434.910000000003</v>
      </c>
      <c r="C32" s="18">
        <f t="shared" si="0"/>
        <v>42068.480364000003</v>
      </c>
      <c r="D32" s="18">
        <f t="shared" si="1"/>
        <v>3505.7066970000005</v>
      </c>
      <c r="E32" s="19">
        <f t="shared" si="2"/>
        <v>21.289716783400809</v>
      </c>
      <c r="F32" s="19">
        <f t="shared" si="3"/>
        <v>10.644858391700405</v>
      </c>
      <c r="G32" s="19">
        <f t="shared" si="4"/>
        <v>4.2579433566801619</v>
      </c>
      <c r="H32" s="20">
        <f t="shared" si="5"/>
        <v>20.22523094423077</v>
      </c>
    </row>
    <row r="33" spans="1:8" x14ac:dyDescent="0.3">
      <c r="A33" s="8">
        <f t="shared" si="6"/>
        <v>26</v>
      </c>
      <c r="B33" s="18">
        <v>40502.769999999997</v>
      </c>
      <c r="C33" s="18">
        <f t="shared" si="0"/>
        <v>42139.081907999993</v>
      </c>
      <c r="D33" s="18">
        <f t="shared" si="1"/>
        <v>3511.5901589999999</v>
      </c>
      <c r="E33" s="19">
        <f t="shared" si="2"/>
        <v>21.325446309716597</v>
      </c>
      <c r="F33" s="19">
        <f t="shared" si="3"/>
        <v>10.662723154858298</v>
      </c>
      <c r="G33" s="19">
        <f t="shared" si="4"/>
        <v>4.2650892619433192</v>
      </c>
      <c r="H33" s="20">
        <f t="shared" si="5"/>
        <v>20.259173994230764</v>
      </c>
    </row>
    <row r="34" spans="1:8" x14ac:dyDescent="0.3">
      <c r="A34" s="8">
        <f t="shared" si="6"/>
        <v>27</v>
      </c>
      <c r="B34" s="18">
        <v>40565.629999999997</v>
      </c>
      <c r="C34" s="18">
        <f t="shared" si="0"/>
        <v>42204.481452</v>
      </c>
      <c r="D34" s="18">
        <f t="shared" si="1"/>
        <v>3517.0401209999995</v>
      </c>
      <c r="E34" s="19">
        <f t="shared" si="2"/>
        <v>21.35854324493927</v>
      </c>
      <c r="F34" s="19">
        <f t="shared" si="3"/>
        <v>10.679271622469635</v>
      </c>
      <c r="G34" s="19">
        <f t="shared" si="4"/>
        <v>4.271708648987854</v>
      </c>
      <c r="H34" s="20">
        <f t="shared" si="5"/>
        <v>20.290616082692306</v>
      </c>
    </row>
    <row r="35" spans="1:8" x14ac:dyDescent="0.3">
      <c r="A35" s="8">
        <f t="shared" si="6"/>
        <v>28</v>
      </c>
      <c r="B35" s="18">
        <v>40623.870000000003</v>
      </c>
      <c r="C35" s="18">
        <f t="shared" si="0"/>
        <v>42265.074348000002</v>
      </c>
      <c r="D35" s="18">
        <f t="shared" si="1"/>
        <v>3522.0895290000003</v>
      </c>
      <c r="E35" s="19">
        <f t="shared" si="2"/>
        <v>21.389207665991904</v>
      </c>
      <c r="F35" s="19">
        <f t="shared" si="3"/>
        <v>10.694603832995952</v>
      </c>
      <c r="G35" s="19">
        <f t="shared" si="4"/>
        <v>4.277841533198381</v>
      </c>
      <c r="H35" s="20">
        <f t="shared" si="5"/>
        <v>20.319747282692308</v>
      </c>
    </row>
    <row r="36" spans="1:8" x14ac:dyDescent="0.3">
      <c r="A36" s="8">
        <f t="shared" si="6"/>
        <v>29</v>
      </c>
      <c r="B36" s="18">
        <v>40677.800000000003</v>
      </c>
      <c r="C36" s="18">
        <f t="shared" si="0"/>
        <v>42321.183120000002</v>
      </c>
      <c r="D36" s="18">
        <f t="shared" si="1"/>
        <v>3526.7652600000006</v>
      </c>
      <c r="E36" s="19">
        <f t="shared" si="2"/>
        <v>21.417602793522267</v>
      </c>
      <c r="F36" s="19">
        <f t="shared" si="3"/>
        <v>10.708801396761134</v>
      </c>
      <c r="G36" s="19">
        <f t="shared" si="4"/>
        <v>4.2835205587044536</v>
      </c>
      <c r="H36" s="20">
        <f t="shared" si="5"/>
        <v>20.346722653846154</v>
      </c>
    </row>
    <row r="37" spans="1:8" x14ac:dyDescent="0.3">
      <c r="A37" s="8">
        <f t="shared" si="6"/>
        <v>30</v>
      </c>
      <c r="B37" s="18">
        <v>40727.800000000003</v>
      </c>
      <c r="C37" s="18">
        <f t="shared" si="0"/>
        <v>42373.203120000006</v>
      </c>
      <c r="D37" s="18">
        <f t="shared" si="1"/>
        <v>3531.1002600000002</v>
      </c>
      <c r="E37" s="19">
        <f t="shared" si="2"/>
        <v>21.443928704453445</v>
      </c>
      <c r="F37" s="19">
        <f t="shared" si="3"/>
        <v>10.721964352226722</v>
      </c>
      <c r="G37" s="19">
        <f t="shared" si="4"/>
        <v>4.2887857408906891</v>
      </c>
      <c r="H37" s="20">
        <f t="shared" si="5"/>
        <v>20.371732269230773</v>
      </c>
    </row>
    <row r="38" spans="1:8" x14ac:dyDescent="0.3">
      <c r="A38" s="8">
        <f t="shared" si="6"/>
        <v>31</v>
      </c>
      <c r="B38" s="18">
        <v>40774.07</v>
      </c>
      <c r="C38" s="18">
        <f t="shared" si="0"/>
        <v>42421.342427999996</v>
      </c>
      <c r="D38" s="18">
        <f t="shared" si="1"/>
        <v>3535.1118689999998</v>
      </c>
      <c r="E38" s="19">
        <f t="shared" si="2"/>
        <v>21.468290702429147</v>
      </c>
      <c r="F38" s="19">
        <f t="shared" si="3"/>
        <v>10.734145351214574</v>
      </c>
      <c r="G38" s="19">
        <f t="shared" si="4"/>
        <v>4.2936581404858298</v>
      </c>
      <c r="H38" s="20">
        <f t="shared" si="5"/>
        <v>20.394876167307689</v>
      </c>
    </row>
    <row r="39" spans="1:8" x14ac:dyDescent="0.3">
      <c r="A39" s="8">
        <f t="shared" si="6"/>
        <v>32</v>
      </c>
      <c r="B39" s="18">
        <v>40816.93</v>
      </c>
      <c r="C39" s="18">
        <f t="shared" si="0"/>
        <v>42465.933971999999</v>
      </c>
      <c r="D39" s="18">
        <f t="shared" si="1"/>
        <v>3538.8278310000001</v>
      </c>
      <c r="E39" s="19">
        <f t="shared" si="2"/>
        <v>21.490857273279353</v>
      </c>
      <c r="F39" s="19">
        <f t="shared" si="3"/>
        <v>10.745428636639677</v>
      </c>
      <c r="G39" s="19">
        <f t="shared" si="4"/>
        <v>4.2981714546558702</v>
      </c>
      <c r="H39" s="20">
        <f t="shared" si="5"/>
        <v>20.416314409615385</v>
      </c>
    </row>
    <row r="40" spans="1:8" x14ac:dyDescent="0.3">
      <c r="A40" s="8">
        <f t="shared" si="6"/>
        <v>33</v>
      </c>
      <c r="B40" s="18">
        <v>40856.6</v>
      </c>
      <c r="C40" s="18">
        <f t="shared" si="0"/>
        <v>42507.206639999997</v>
      </c>
      <c r="D40" s="18">
        <f t="shared" si="1"/>
        <v>3542.2672200000002</v>
      </c>
      <c r="E40" s="19">
        <f t="shared" si="2"/>
        <v>21.511744251012143</v>
      </c>
      <c r="F40" s="19">
        <f t="shared" si="3"/>
        <v>10.755872125506071</v>
      </c>
      <c r="G40" s="19">
        <f t="shared" si="4"/>
        <v>4.3023488502024287</v>
      </c>
      <c r="H40" s="20">
        <f t="shared" si="5"/>
        <v>20.436157038461538</v>
      </c>
    </row>
    <row r="41" spans="1:8" x14ac:dyDescent="0.3">
      <c r="A41" s="8">
        <f t="shared" si="6"/>
        <v>34</v>
      </c>
      <c r="B41" s="18">
        <v>40893.360000000001</v>
      </c>
      <c r="C41" s="18">
        <f t="shared" si="0"/>
        <v>42545.451743999998</v>
      </c>
      <c r="D41" s="18">
        <f t="shared" si="1"/>
        <v>3545.4543120000003</v>
      </c>
      <c r="E41" s="19">
        <f t="shared" si="2"/>
        <v>21.531099060728742</v>
      </c>
      <c r="F41" s="19">
        <f t="shared" si="3"/>
        <v>10.765549530364371</v>
      </c>
      <c r="G41" s="19">
        <f t="shared" si="4"/>
        <v>4.3062198121457484</v>
      </c>
      <c r="H41" s="20">
        <f t="shared" si="5"/>
        <v>20.454544107692307</v>
      </c>
    </row>
    <row r="42" spans="1:8" x14ac:dyDescent="0.3">
      <c r="A42" s="21">
        <f t="shared" si="6"/>
        <v>35</v>
      </c>
      <c r="B42" s="22">
        <v>40927.370000000003</v>
      </c>
      <c r="C42" s="22">
        <f t="shared" si="0"/>
        <v>42580.835748000005</v>
      </c>
      <c r="D42" s="22">
        <f t="shared" si="1"/>
        <v>3548.402979</v>
      </c>
      <c r="E42" s="23">
        <f t="shared" si="2"/>
        <v>21.549005945344131</v>
      </c>
      <c r="F42" s="23">
        <f t="shared" si="3"/>
        <v>10.774502972672066</v>
      </c>
      <c r="G42" s="23">
        <f t="shared" si="4"/>
        <v>4.3098011890688266</v>
      </c>
      <c r="H42" s="24">
        <f t="shared" si="5"/>
        <v>20.471555648076926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48</v>
      </c>
      <c r="B1" s="1" t="s">
        <v>49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26595.713988</v>
      </c>
      <c r="D7" s="18">
        <f t="shared" ref="D7:D42" si="1">B7/12*$D$3</f>
        <v>2216.309499</v>
      </c>
      <c r="E7" s="19">
        <f t="shared" ref="E7:E42" si="2">C7/1976</f>
        <v>13.459369427125505</v>
      </c>
      <c r="F7" s="19">
        <f>E7/2</f>
        <v>6.7296847135627527</v>
      </c>
      <c r="G7" s="19">
        <f>E7/5</f>
        <v>2.691873885425101</v>
      </c>
      <c r="H7" s="20">
        <f>C7/2080</f>
        <v>12.786400955769231</v>
      </c>
    </row>
    <row r="8" spans="1:8" x14ac:dyDescent="0.3">
      <c r="A8" s="8">
        <f>A7+1</f>
        <v>1</v>
      </c>
      <c r="B8" s="18">
        <v>26558.33</v>
      </c>
      <c r="C8" s="18">
        <f t="shared" si="0"/>
        <v>27631.286532000002</v>
      </c>
      <c r="D8" s="18">
        <f t="shared" si="1"/>
        <v>2302.607211</v>
      </c>
      <c r="E8" s="19">
        <f t="shared" si="2"/>
        <v>13.983444601214575</v>
      </c>
      <c r="F8" s="19">
        <f t="shared" ref="F8:F42" si="3">E8/2</f>
        <v>6.9917223006072877</v>
      </c>
      <c r="G8" s="19">
        <f t="shared" ref="G8:G42" si="4">E8/5</f>
        <v>2.7966889202429153</v>
      </c>
      <c r="H8" s="20">
        <f t="shared" ref="H8:H42" si="5">C8/2080</f>
        <v>13.284272371153847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28666.859075999997</v>
      </c>
      <c r="D9" s="18">
        <f t="shared" si="1"/>
        <v>2388.9049230000001</v>
      </c>
      <c r="E9" s="19">
        <f t="shared" si="2"/>
        <v>14.507519775303642</v>
      </c>
      <c r="F9" s="19">
        <f t="shared" si="3"/>
        <v>7.253759887651821</v>
      </c>
      <c r="G9" s="19">
        <f t="shared" si="4"/>
        <v>2.9015039550607282</v>
      </c>
      <c r="H9" s="20">
        <f t="shared" si="5"/>
        <v>13.782143786538461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29702.442024</v>
      </c>
      <c r="D10" s="18">
        <f t="shared" si="1"/>
        <v>2475.2035020000003</v>
      </c>
      <c r="E10" s="19">
        <f t="shared" si="2"/>
        <v>15.031600214574899</v>
      </c>
      <c r="F10" s="19">
        <f t="shared" si="3"/>
        <v>7.5158001072874496</v>
      </c>
      <c r="G10" s="19">
        <f t="shared" si="4"/>
        <v>3.0063200429149797</v>
      </c>
      <c r="H10" s="20">
        <f t="shared" si="5"/>
        <v>14.280020203846155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30738.014567999999</v>
      </c>
      <c r="D11" s="18">
        <f t="shared" si="1"/>
        <v>2561.5012139999999</v>
      </c>
      <c r="E11" s="19">
        <f t="shared" si="2"/>
        <v>15.555675388663968</v>
      </c>
      <c r="F11" s="19">
        <f t="shared" si="3"/>
        <v>7.7778376943319838</v>
      </c>
      <c r="G11" s="19">
        <f t="shared" si="4"/>
        <v>3.1111350777327935</v>
      </c>
      <c r="H11" s="20">
        <f t="shared" si="5"/>
        <v>14.777891619230768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30738.014567999999</v>
      </c>
      <c r="D12" s="18">
        <f t="shared" si="1"/>
        <v>2561.5012139999999</v>
      </c>
      <c r="E12" s="19">
        <f t="shared" si="2"/>
        <v>15.555675388663968</v>
      </c>
      <c r="F12" s="19">
        <f t="shared" si="3"/>
        <v>7.7778376943319838</v>
      </c>
      <c r="G12" s="19">
        <f t="shared" si="4"/>
        <v>3.1111350777327935</v>
      </c>
      <c r="H12" s="20">
        <f t="shared" si="5"/>
        <v>14.777891619230768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31537.645199999999</v>
      </c>
      <c r="D13" s="18">
        <f t="shared" si="1"/>
        <v>2628.1370999999999</v>
      </c>
      <c r="E13" s="19">
        <f t="shared" si="2"/>
        <v>15.960346761133604</v>
      </c>
      <c r="F13" s="19">
        <f t="shared" si="3"/>
        <v>7.9801733805668018</v>
      </c>
      <c r="G13" s="19">
        <f t="shared" si="4"/>
        <v>3.1920693522267207</v>
      </c>
      <c r="H13" s="20">
        <f t="shared" si="5"/>
        <v>15.162329423076923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31537.645199999999</v>
      </c>
      <c r="D14" s="18">
        <f t="shared" si="1"/>
        <v>2628.1370999999999</v>
      </c>
      <c r="E14" s="19">
        <f t="shared" si="2"/>
        <v>15.960346761133604</v>
      </c>
      <c r="F14" s="19">
        <f t="shared" si="3"/>
        <v>7.9801733805668018</v>
      </c>
      <c r="G14" s="19">
        <f t="shared" si="4"/>
        <v>3.1920693522267207</v>
      </c>
      <c r="H14" s="20">
        <f t="shared" si="5"/>
        <v>15.162329423076923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33013.639872</v>
      </c>
      <c r="D15" s="18">
        <f t="shared" si="1"/>
        <v>2751.1366560000001</v>
      </c>
      <c r="E15" s="19">
        <f t="shared" si="2"/>
        <v>16.707307627530366</v>
      </c>
      <c r="F15" s="19">
        <f t="shared" si="3"/>
        <v>8.3536538137651828</v>
      </c>
      <c r="G15" s="19">
        <f t="shared" si="4"/>
        <v>3.3414615255060731</v>
      </c>
      <c r="H15" s="20">
        <f t="shared" si="5"/>
        <v>15.871942246153846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33013.639872</v>
      </c>
      <c r="D16" s="18">
        <f t="shared" si="1"/>
        <v>2751.1366560000001</v>
      </c>
      <c r="E16" s="19">
        <f t="shared" si="2"/>
        <v>16.707307627530366</v>
      </c>
      <c r="F16" s="19">
        <f t="shared" si="3"/>
        <v>8.3536538137651828</v>
      </c>
      <c r="G16" s="19">
        <f t="shared" si="4"/>
        <v>3.3414615255060731</v>
      </c>
      <c r="H16" s="20">
        <f t="shared" si="5"/>
        <v>15.871942246153846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34248.677904000004</v>
      </c>
      <c r="D17" s="18">
        <f t="shared" si="1"/>
        <v>2854.0564920000002</v>
      </c>
      <c r="E17" s="19">
        <f t="shared" si="2"/>
        <v>17.33232687449393</v>
      </c>
      <c r="F17" s="19">
        <f t="shared" si="3"/>
        <v>8.6661634372469649</v>
      </c>
      <c r="G17" s="19">
        <f t="shared" si="4"/>
        <v>3.4664653748987861</v>
      </c>
      <c r="H17" s="20">
        <f t="shared" si="5"/>
        <v>16.465710530769233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34248.677904000004</v>
      </c>
      <c r="D18" s="18">
        <f t="shared" si="1"/>
        <v>2854.0564920000002</v>
      </c>
      <c r="E18" s="19">
        <f t="shared" si="2"/>
        <v>17.33232687449393</v>
      </c>
      <c r="F18" s="19">
        <f t="shared" si="3"/>
        <v>8.6661634372469649</v>
      </c>
      <c r="G18" s="19">
        <f t="shared" si="4"/>
        <v>3.4664653748987861</v>
      </c>
      <c r="H18" s="20">
        <f t="shared" si="5"/>
        <v>16.465710530769233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35289.275579999994</v>
      </c>
      <c r="D19" s="18">
        <f t="shared" si="1"/>
        <v>2940.7729649999997</v>
      </c>
      <c r="E19" s="19">
        <f t="shared" si="2"/>
        <v>17.858945131578945</v>
      </c>
      <c r="F19" s="19">
        <f t="shared" si="3"/>
        <v>8.9294725657894727</v>
      </c>
      <c r="G19" s="19">
        <f t="shared" si="4"/>
        <v>3.571789026315789</v>
      </c>
      <c r="H19" s="20">
        <f t="shared" si="5"/>
        <v>16.965997874999996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35289.275579999994</v>
      </c>
      <c r="D20" s="18">
        <f t="shared" si="1"/>
        <v>2940.7729649999997</v>
      </c>
      <c r="E20" s="19">
        <f t="shared" si="2"/>
        <v>17.858945131578945</v>
      </c>
      <c r="F20" s="19">
        <f t="shared" si="3"/>
        <v>8.9294725657894727</v>
      </c>
      <c r="G20" s="19">
        <f t="shared" si="4"/>
        <v>3.571789026315789</v>
      </c>
      <c r="H20" s="20">
        <f t="shared" si="5"/>
        <v>16.965997874999996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36765.270251999995</v>
      </c>
      <c r="D21" s="18">
        <f t="shared" si="1"/>
        <v>3063.7725209999999</v>
      </c>
      <c r="E21" s="19">
        <f t="shared" si="2"/>
        <v>18.605905997975707</v>
      </c>
      <c r="F21" s="19">
        <f t="shared" si="3"/>
        <v>9.3029529989878537</v>
      </c>
      <c r="G21" s="19">
        <f t="shared" si="4"/>
        <v>3.7211811995951414</v>
      </c>
      <c r="H21" s="20">
        <f t="shared" si="5"/>
        <v>17.67561069807692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36765.270251999995</v>
      </c>
      <c r="D22" s="18">
        <f t="shared" si="1"/>
        <v>3063.7725209999999</v>
      </c>
      <c r="E22" s="19">
        <f t="shared" si="2"/>
        <v>18.605905997975707</v>
      </c>
      <c r="F22" s="19">
        <f t="shared" si="3"/>
        <v>9.3029529989878537</v>
      </c>
      <c r="G22" s="19">
        <f t="shared" si="4"/>
        <v>3.7211811995951414</v>
      </c>
      <c r="H22" s="20">
        <f t="shared" si="5"/>
        <v>17.67561069807692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38241.264923999996</v>
      </c>
      <c r="D23" s="18">
        <f t="shared" si="1"/>
        <v>3186.7720769999996</v>
      </c>
      <c r="E23" s="19">
        <f t="shared" si="2"/>
        <v>19.352866864372466</v>
      </c>
      <c r="F23" s="19">
        <f t="shared" si="3"/>
        <v>9.6764334321862329</v>
      </c>
      <c r="G23" s="19">
        <f t="shared" si="4"/>
        <v>3.8705733728744933</v>
      </c>
      <c r="H23" s="20">
        <f t="shared" si="5"/>
        <v>18.385223521153844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38241.264923999996</v>
      </c>
      <c r="D24" s="18">
        <f t="shared" si="1"/>
        <v>3186.7720769999996</v>
      </c>
      <c r="E24" s="19">
        <f t="shared" si="2"/>
        <v>19.352866864372466</v>
      </c>
      <c r="F24" s="19">
        <f t="shared" si="3"/>
        <v>9.6764334321862329</v>
      </c>
      <c r="G24" s="19">
        <f t="shared" si="4"/>
        <v>3.8705733728744933</v>
      </c>
      <c r="H24" s="20">
        <f t="shared" si="5"/>
        <v>18.385223521153844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39717.269999999997</v>
      </c>
      <c r="D25" s="18">
        <f t="shared" si="1"/>
        <v>3309.7725</v>
      </c>
      <c r="E25" s="19">
        <f t="shared" si="2"/>
        <v>20.099832995951417</v>
      </c>
      <c r="F25" s="19">
        <f t="shared" si="3"/>
        <v>10.049916497975708</v>
      </c>
      <c r="G25" s="19">
        <f t="shared" si="4"/>
        <v>4.0199665991902833</v>
      </c>
      <c r="H25" s="20">
        <f t="shared" si="5"/>
        <v>19.094841346153846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39717.269999999997</v>
      </c>
      <c r="D26" s="18">
        <f t="shared" si="1"/>
        <v>3309.7725</v>
      </c>
      <c r="E26" s="19">
        <f t="shared" si="2"/>
        <v>20.099832995951417</v>
      </c>
      <c r="F26" s="19">
        <f t="shared" si="3"/>
        <v>10.049916497975708</v>
      </c>
      <c r="G26" s="19">
        <f t="shared" si="4"/>
        <v>4.0199665991902833</v>
      </c>
      <c r="H26" s="20">
        <f t="shared" si="5"/>
        <v>19.094841346153846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41193.264671999998</v>
      </c>
      <c r="D27" s="18">
        <f t="shared" si="1"/>
        <v>3432.7720559999998</v>
      </c>
      <c r="E27" s="19">
        <f t="shared" si="2"/>
        <v>20.846793862348179</v>
      </c>
      <c r="F27" s="19">
        <f t="shared" si="3"/>
        <v>10.423396931174089</v>
      </c>
      <c r="G27" s="19">
        <f t="shared" si="4"/>
        <v>4.1693587724696357</v>
      </c>
      <c r="H27" s="20">
        <f t="shared" si="5"/>
        <v>19.80445416923077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41193.264671999998</v>
      </c>
      <c r="D28" s="18">
        <f t="shared" si="1"/>
        <v>3432.7720559999998</v>
      </c>
      <c r="E28" s="19">
        <f t="shared" si="2"/>
        <v>20.846793862348179</v>
      </c>
      <c r="F28" s="19">
        <f t="shared" si="3"/>
        <v>10.423396931174089</v>
      </c>
      <c r="G28" s="19">
        <f t="shared" si="4"/>
        <v>4.1693587724696357</v>
      </c>
      <c r="H28" s="20">
        <f t="shared" si="5"/>
        <v>19.80445416923077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42669.248939999998</v>
      </c>
      <c r="D29" s="18">
        <f t="shared" si="1"/>
        <v>3555.7707449999998</v>
      </c>
      <c r="E29" s="19">
        <f t="shared" si="2"/>
        <v>21.593749463562752</v>
      </c>
      <c r="F29" s="19">
        <f t="shared" si="3"/>
        <v>10.796874731781376</v>
      </c>
      <c r="G29" s="19">
        <f t="shared" si="4"/>
        <v>4.3187498927125505</v>
      </c>
      <c r="H29" s="20">
        <f t="shared" si="5"/>
        <v>20.514061990384615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44145.26442</v>
      </c>
      <c r="D30" s="18">
        <f t="shared" si="1"/>
        <v>3678.7720350000004</v>
      </c>
      <c r="E30" s="19">
        <f t="shared" si="2"/>
        <v>22.340720860323888</v>
      </c>
      <c r="F30" s="19">
        <f t="shared" si="3"/>
        <v>11.170360430161944</v>
      </c>
      <c r="G30" s="19">
        <f t="shared" si="4"/>
        <v>4.4681441720647772</v>
      </c>
      <c r="H30" s="20">
        <f t="shared" si="5"/>
        <v>21.223684817307692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45621.248688</v>
      </c>
      <c r="D31" s="18">
        <f t="shared" si="1"/>
        <v>3801.770724</v>
      </c>
      <c r="E31" s="19">
        <f t="shared" si="2"/>
        <v>23.087676461538461</v>
      </c>
      <c r="F31" s="19">
        <f t="shared" si="3"/>
        <v>11.54383823076923</v>
      </c>
      <c r="G31" s="19">
        <f t="shared" si="4"/>
        <v>4.617535292307692</v>
      </c>
      <c r="H31" s="20">
        <f t="shared" si="5"/>
        <v>21.933292638461538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45704.022912</v>
      </c>
      <c r="D32" s="18">
        <f t="shared" si="1"/>
        <v>3808.6685759999996</v>
      </c>
      <c r="E32" s="19">
        <f t="shared" si="2"/>
        <v>23.129566251012147</v>
      </c>
      <c r="F32" s="19">
        <f t="shared" si="3"/>
        <v>11.564783125506073</v>
      </c>
      <c r="G32" s="19">
        <f t="shared" si="4"/>
        <v>4.6259132502024292</v>
      </c>
      <c r="H32" s="20">
        <f t="shared" si="5"/>
        <v>21.973087938461539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45780.7212</v>
      </c>
      <c r="D33" s="18">
        <f t="shared" si="1"/>
        <v>3815.0600999999997</v>
      </c>
      <c r="E33" s="19">
        <f t="shared" si="2"/>
        <v>23.16838117408907</v>
      </c>
      <c r="F33" s="19">
        <f t="shared" si="3"/>
        <v>11.584190587044535</v>
      </c>
      <c r="G33" s="19">
        <f t="shared" si="4"/>
        <v>4.6336762348178144</v>
      </c>
      <c r="H33" s="20">
        <f t="shared" si="5"/>
        <v>22.009962115384614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45851.770116</v>
      </c>
      <c r="D34" s="18">
        <f t="shared" si="1"/>
        <v>3820.9808429999998</v>
      </c>
      <c r="E34" s="19">
        <f t="shared" si="2"/>
        <v>23.204337103238867</v>
      </c>
      <c r="F34" s="19">
        <f t="shared" si="3"/>
        <v>11.602168551619434</v>
      </c>
      <c r="G34" s="19">
        <f t="shared" si="4"/>
        <v>4.6408674206477736</v>
      </c>
      <c r="H34" s="20">
        <f t="shared" si="5"/>
        <v>22.044120248076922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45917.606628000001</v>
      </c>
      <c r="D35" s="18">
        <f t="shared" si="1"/>
        <v>3826.4672189999997</v>
      </c>
      <c r="E35" s="19">
        <f t="shared" si="2"/>
        <v>23.237655176113361</v>
      </c>
      <c r="F35" s="19">
        <f t="shared" si="3"/>
        <v>11.61882758805668</v>
      </c>
      <c r="G35" s="19">
        <f t="shared" si="4"/>
        <v>4.6475310352226717</v>
      </c>
      <c r="H35" s="20">
        <f t="shared" si="5"/>
        <v>22.075772417307693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45978.553260000001</v>
      </c>
      <c r="D36" s="18">
        <f t="shared" si="1"/>
        <v>3831.5461050000004</v>
      </c>
      <c r="E36" s="19">
        <f t="shared" si="2"/>
        <v>23.268498613360325</v>
      </c>
      <c r="F36" s="19">
        <f t="shared" si="3"/>
        <v>11.634249306680163</v>
      </c>
      <c r="G36" s="19">
        <f t="shared" si="4"/>
        <v>4.6536997226720649</v>
      </c>
      <c r="H36" s="20">
        <f t="shared" si="5"/>
        <v>22.105073682692307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46035.067788</v>
      </c>
      <c r="D37" s="18">
        <f t="shared" si="1"/>
        <v>3836.2556490000002</v>
      </c>
      <c r="E37" s="19">
        <f t="shared" si="2"/>
        <v>23.297099082995953</v>
      </c>
      <c r="F37" s="19">
        <f t="shared" si="3"/>
        <v>11.648549541497976</v>
      </c>
      <c r="G37" s="19">
        <f t="shared" si="4"/>
        <v>4.6594198165991907</v>
      </c>
      <c r="H37" s="20">
        <f t="shared" si="5"/>
        <v>22.132244128846153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46087.368695999998</v>
      </c>
      <c r="D38" s="18">
        <f t="shared" si="1"/>
        <v>3840.6140579999997</v>
      </c>
      <c r="E38" s="19">
        <f t="shared" si="2"/>
        <v>23.323567153846152</v>
      </c>
      <c r="F38" s="19">
        <f t="shared" si="3"/>
        <v>11.661783576923076</v>
      </c>
      <c r="G38" s="19">
        <f t="shared" si="4"/>
        <v>4.6647134307692308</v>
      </c>
      <c r="H38" s="20">
        <f t="shared" si="5"/>
        <v>22.157388796153846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46135.809720000005</v>
      </c>
      <c r="D39" s="18">
        <f t="shared" si="1"/>
        <v>3844.6508100000001</v>
      </c>
      <c r="E39" s="19">
        <f t="shared" si="2"/>
        <v>23.348081842105266</v>
      </c>
      <c r="F39" s="19">
        <f t="shared" si="3"/>
        <v>11.674040921052633</v>
      </c>
      <c r="G39" s="19">
        <f t="shared" si="4"/>
        <v>4.6696163684210532</v>
      </c>
      <c r="H39" s="20">
        <f t="shared" si="5"/>
        <v>22.180677750000001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46180.661364000007</v>
      </c>
      <c r="D40" s="18">
        <f t="shared" si="1"/>
        <v>3848.3884470000003</v>
      </c>
      <c r="E40" s="19">
        <f t="shared" si="2"/>
        <v>23.370780042510123</v>
      </c>
      <c r="F40" s="19">
        <f t="shared" si="3"/>
        <v>11.685390021255062</v>
      </c>
      <c r="G40" s="19">
        <f t="shared" si="4"/>
        <v>4.6741560085020248</v>
      </c>
      <c r="H40" s="20">
        <f t="shared" si="5"/>
        <v>22.202241040384617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46222.204535999997</v>
      </c>
      <c r="D41" s="18">
        <f t="shared" si="1"/>
        <v>3851.8503779999996</v>
      </c>
      <c r="E41" s="19">
        <f t="shared" si="2"/>
        <v>23.391803914979757</v>
      </c>
      <c r="F41" s="19">
        <f t="shared" si="3"/>
        <v>11.695901957489879</v>
      </c>
      <c r="G41" s="19">
        <f t="shared" si="4"/>
        <v>4.6783607829959513</v>
      </c>
      <c r="H41" s="20">
        <f t="shared" si="5"/>
        <v>22.222213719230769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46260.647316000002</v>
      </c>
      <c r="D42" s="22">
        <f t="shared" si="1"/>
        <v>3855.0539429999999</v>
      </c>
      <c r="E42" s="23">
        <f t="shared" si="2"/>
        <v>23.411258763157896</v>
      </c>
      <c r="F42" s="23">
        <f t="shared" si="3"/>
        <v>11.705629381578948</v>
      </c>
      <c r="G42" s="23">
        <f t="shared" si="4"/>
        <v>4.6822517526315792</v>
      </c>
      <c r="H42" s="24">
        <f t="shared" si="5"/>
        <v>22.240695825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14</v>
      </c>
      <c r="B1" s="1" t="s">
        <v>50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26595.713988</v>
      </c>
      <c r="D7" s="18">
        <f t="shared" ref="D7:D42" si="1">B7/12*$D$3</f>
        <v>2216.309499</v>
      </c>
      <c r="E7" s="19">
        <f t="shared" ref="E7:E42" si="2">C7/1976</f>
        <v>13.459369427125505</v>
      </c>
      <c r="F7" s="19">
        <f>E7/2</f>
        <v>6.7296847135627527</v>
      </c>
      <c r="G7" s="19">
        <f>E7/5</f>
        <v>2.691873885425101</v>
      </c>
      <c r="H7" s="20">
        <f>C7/2080</f>
        <v>12.786400955769231</v>
      </c>
    </row>
    <row r="8" spans="1:8" x14ac:dyDescent="0.3">
      <c r="A8" s="8">
        <f>A7+1</f>
        <v>1</v>
      </c>
      <c r="B8" s="18">
        <v>26558.33</v>
      </c>
      <c r="C8" s="18">
        <f t="shared" si="0"/>
        <v>27631.286532000002</v>
      </c>
      <c r="D8" s="18">
        <f t="shared" si="1"/>
        <v>2302.607211</v>
      </c>
      <c r="E8" s="19">
        <f t="shared" si="2"/>
        <v>13.983444601214575</v>
      </c>
      <c r="F8" s="19">
        <f t="shared" ref="F8:F42" si="3">E8/2</f>
        <v>6.9917223006072877</v>
      </c>
      <c r="G8" s="19">
        <f t="shared" ref="G8:G42" si="4">E8/5</f>
        <v>2.7966889202429153</v>
      </c>
      <c r="H8" s="20">
        <f t="shared" ref="H8:H42" si="5">C8/2080</f>
        <v>13.284272371153847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28666.859075999997</v>
      </c>
      <c r="D9" s="18">
        <f t="shared" si="1"/>
        <v>2388.9049230000001</v>
      </c>
      <c r="E9" s="19">
        <f t="shared" si="2"/>
        <v>14.507519775303642</v>
      </c>
      <c r="F9" s="19">
        <f t="shared" si="3"/>
        <v>7.253759887651821</v>
      </c>
      <c r="G9" s="19">
        <f t="shared" si="4"/>
        <v>2.9015039550607282</v>
      </c>
      <c r="H9" s="20">
        <f t="shared" si="5"/>
        <v>13.782143786538461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29702.442024</v>
      </c>
      <c r="D10" s="18">
        <f t="shared" si="1"/>
        <v>2475.2035020000003</v>
      </c>
      <c r="E10" s="19">
        <f t="shared" si="2"/>
        <v>15.031600214574899</v>
      </c>
      <c r="F10" s="19">
        <f t="shared" si="3"/>
        <v>7.5158001072874496</v>
      </c>
      <c r="G10" s="19">
        <f t="shared" si="4"/>
        <v>3.0063200429149797</v>
      </c>
      <c r="H10" s="20">
        <f t="shared" si="5"/>
        <v>14.280020203846155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30738.014567999999</v>
      </c>
      <c r="D11" s="18">
        <f t="shared" si="1"/>
        <v>2561.5012139999999</v>
      </c>
      <c r="E11" s="19">
        <f t="shared" si="2"/>
        <v>15.555675388663968</v>
      </c>
      <c r="F11" s="19">
        <f t="shared" si="3"/>
        <v>7.7778376943319838</v>
      </c>
      <c r="G11" s="19">
        <f t="shared" si="4"/>
        <v>3.1111350777327935</v>
      </c>
      <c r="H11" s="20">
        <f t="shared" si="5"/>
        <v>14.777891619230768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30738.014567999999</v>
      </c>
      <c r="D12" s="18">
        <f t="shared" si="1"/>
        <v>2561.5012139999999</v>
      </c>
      <c r="E12" s="19">
        <f t="shared" si="2"/>
        <v>15.555675388663968</v>
      </c>
      <c r="F12" s="19">
        <f t="shared" si="3"/>
        <v>7.7778376943319838</v>
      </c>
      <c r="G12" s="19">
        <f t="shared" si="4"/>
        <v>3.1111350777327935</v>
      </c>
      <c r="H12" s="20">
        <f t="shared" si="5"/>
        <v>14.777891619230768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31537.645199999999</v>
      </c>
      <c r="D13" s="18">
        <f t="shared" si="1"/>
        <v>2628.1370999999999</v>
      </c>
      <c r="E13" s="19">
        <f t="shared" si="2"/>
        <v>15.960346761133604</v>
      </c>
      <c r="F13" s="19">
        <f t="shared" si="3"/>
        <v>7.9801733805668018</v>
      </c>
      <c r="G13" s="19">
        <f t="shared" si="4"/>
        <v>3.1920693522267207</v>
      </c>
      <c r="H13" s="20">
        <f t="shared" si="5"/>
        <v>15.162329423076923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31537.645199999999</v>
      </c>
      <c r="D14" s="18">
        <f t="shared" si="1"/>
        <v>2628.1370999999999</v>
      </c>
      <c r="E14" s="19">
        <f t="shared" si="2"/>
        <v>15.960346761133604</v>
      </c>
      <c r="F14" s="19">
        <f t="shared" si="3"/>
        <v>7.9801733805668018</v>
      </c>
      <c r="G14" s="19">
        <f t="shared" si="4"/>
        <v>3.1920693522267207</v>
      </c>
      <c r="H14" s="20">
        <f t="shared" si="5"/>
        <v>15.162329423076923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33013.639872</v>
      </c>
      <c r="D15" s="18">
        <f t="shared" si="1"/>
        <v>2751.1366560000001</v>
      </c>
      <c r="E15" s="19">
        <f t="shared" si="2"/>
        <v>16.707307627530366</v>
      </c>
      <c r="F15" s="19">
        <f t="shared" si="3"/>
        <v>8.3536538137651828</v>
      </c>
      <c r="G15" s="19">
        <f t="shared" si="4"/>
        <v>3.3414615255060731</v>
      </c>
      <c r="H15" s="20">
        <f t="shared" si="5"/>
        <v>15.871942246153846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33013.639872</v>
      </c>
      <c r="D16" s="18">
        <f t="shared" si="1"/>
        <v>2751.1366560000001</v>
      </c>
      <c r="E16" s="19">
        <f t="shared" si="2"/>
        <v>16.707307627530366</v>
      </c>
      <c r="F16" s="19">
        <f t="shared" si="3"/>
        <v>8.3536538137651828</v>
      </c>
      <c r="G16" s="19">
        <f t="shared" si="4"/>
        <v>3.3414615255060731</v>
      </c>
      <c r="H16" s="20">
        <f t="shared" si="5"/>
        <v>15.871942246153846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34248.677904000004</v>
      </c>
      <c r="D17" s="18">
        <f t="shared" si="1"/>
        <v>2854.0564920000002</v>
      </c>
      <c r="E17" s="19">
        <f t="shared" si="2"/>
        <v>17.33232687449393</v>
      </c>
      <c r="F17" s="19">
        <f t="shared" si="3"/>
        <v>8.6661634372469649</v>
      </c>
      <c r="G17" s="19">
        <f t="shared" si="4"/>
        <v>3.4664653748987861</v>
      </c>
      <c r="H17" s="20">
        <f t="shared" si="5"/>
        <v>16.465710530769233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34248.677904000004</v>
      </c>
      <c r="D18" s="18">
        <f t="shared" si="1"/>
        <v>2854.0564920000002</v>
      </c>
      <c r="E18" s="19">
        <f t="shared" si="2"/>
        <v>17.33232687449393</v>
      </c>
      <c r="F18" s="19">
        <f t="shared" si="3"/>
        <v>8.6661634372469649</v>
      </c>
      <c r="G18" s="19">
        <f t="shared" si="4"/>
        <v>3.4664653748987861</v>
      </c>
      <c r="H18" s="20">
        <f t="shared" si="5"/>
        <v>16.465710530769233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35289.275579999994</v>
      </c>
      <c r="D19" s="18">
        <f t="shared" si="1"/>
        <v>2940.7729649999997</v>
      </c>
      <c r="E19" s="19">
        <f t="shared" si="2"/>
        <v>17.858945131578945</v>
      </c>
      <c r="F19" s="19">
        <f t="shared" si="3"/>
        <v>8.9294725657894727</v>
      </c>
      <c r="G19" s="19">
        <f t="shared" si="4"/>
        <v>3.571789026315789</v>
      </c>
      <c r="H19" s="20">
        <f t="shared" si="5"/>
        <v>16.965997874999996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35289.275579999994</v>
      </c>
      <c r="D20" s="18">
        <f t="shared" si="1"/>
        <v>2940.7729649999997</v>
      </c>
      <c r="E20" s="19">
        <f t="shared" si="2"/>
        <v>17.858945131578945</v>
      </c>
      <c r="F20" s="19">
        <f t="shared" si="3"/>
        <v>8.9294725657894727</v>
      </c>
      <c r="G20" s="19">
        <f t="shared" si="4"/>
        <v>3.571789026315789</v>
      </c>
      <c r="H20" s="20">
        <f t="shared" si="5"/>
        <v>16.965997874999996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36765.270251999995</v>
      </c>
      <c r="D21" s="18">
        <f t="shared" si="1"/>
        <v>3063.7725209999999</v>
      </c>
      <c r="E21" s="19">
        <f t="shared" si="2"/>
        <v>18.605905997975707</v>
      </c>
      <c r="F21" s="19">
        <f t="shared" si="3"/>
        <v>9.3029529989878537</v>
      </c>
      <c r="G21" s="19">
        <f t="shared" si="4"/>
        <v>3.7211811995951414</v>
      </c>
      <c r="H21" s="20">
        <f t="shared" si="5"/>
        <v>17.67561069807692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36765.270251999995</v>
      </c>
      <c r="D22" s="18">
        <f t="shared" si="1"/>
        <v>3063.7725209999999</v>
      </c>
      <c r="E22" s="19">
        <f t="shared" si="2"/>
        <v>18.605905997975707</v>
      </c>
      <c r="F22" s="19">
        <f t="shared" si="3"/>
        <v>9.3029529989878537</v>
      </c>
      <c r="G22" s="19">
        <f t="shared" si="4"/>
        <v>3.7211811995951414</v>
      </c>
      <c r="H22" s="20">
        <f t="shared" si="5"/>
        <v>17.67561069807692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38241.264923999996</v>
      </c>
      <c r="D23" s="18">
        <f t="shared" si="1"/>
        <v>3186.7720769999996</v>
      </c>
      <c r="E23" s="19">
        <f t="shared" si="2"/>
        <v>19.352866864372466</v>
      </c>
      <c r="F23" s="19">
        <f t="shared" si="3"/>
        <v>9.6764334321862329</v>
      </c>
      <c r="G23" s="19">
        <f t="shared" si="4"/>
        <v>3.8705733728744933</v>
      </c>
      <c r="H23" s="20">
        <f t="shared" si="5"/>
        <v>18.385223521153844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38241.264923999996</v>
      </c>
      <c r="D24" s="18">
        <f t="shared" si="1"/>
        <v>3186.7720769999996</v>
      </c>
      <c r="E24" s="19">
        <f t="shared" si="2"/>
        <v>19.352866864372466</v>
      </c>
      <c r="F24" s="19">
        <f t="shared" si="3"/>
        <v>9.6764334321862329</v>
      </c>
      <c r="G24" s="19">
        <f t="shared" si="4"/>
        <v>3.8705733728744933</v>
      </c>
      <c r="H24" s="20">
        <f t="shared" si="5"/>
        <v>18.385223521153844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39717.269999999997</v>
      </c>
      <c r="D25" s="18">
        <f t="shared" si="1"/>
        <v>3309.7725</v>
      </c>
      <c r="E25" s="19">
        <f t="shared" si="2"/>
        <v>20.099832995951417</v>
      </c>
      <c r="F25" s="19">
        <f t="shared" si="3"/>
        <v>10.049916497975708</v>
      </c>
      <c r="G25" s="19">
        <f t="shared" si="4"/>
        <v>4.0199665991902833</v>
      </c>
      <c r="H25" s="20">
        <f t="shared" si="5"/>
        <v>19.094841346153846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39717.269999999997</v>
      </c>
      <c r="D26" s="18">
        <f t="shared" si="1"/>
        <v>3309.7725</v>
      </c>
      <c r="E26" s="19">
        <f t="shared" si="2"/>
        <v>20.099832995951417</v>
      </c>
      <c r="F26" s="19">
        <f t="shared" si="3"/>
        <v>10.049916497975708</v>
      </c>
      <c r="G26" s="19">
        <f t="shared" si="4"/>
        <v>4.0199665991902833</v>
      </c>
      <c r="H26" s="20">
        <f t="shared" si="5"/>
        <v>19.094841346153846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41193.264671999998</v>
      </c>
      <c r="D27" s="18">
        <f t="shared" si="1"/>
        <v>3432.7720559999998</v>
      </c>
      <c r="E27" s="19">
        <f t="shared" si="2"/>
        <v>20.846793862348179</v>
      </c>
      <c r="F27" s="19">
        <f t="shared" si="3"/>
        <v>10.423396931174089</v>
      </c>
      <c r="G27" s="19">
        <f t="shared" si="4"/>
        <v>4.1693587724696357</v>
      </c>
      <c r="H27" s="20">
        <f t="shared" si="5"/>
        <v>19.80445416923077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41193.264671999998</v>
      </c>
      <c r="D28" s="18">
        <f t="shared" si="1"/>
        <v>3432.7720559999998</v>
      </c>
      <c r="E28" s="19">
        <f t="shared" si="2"/>
        <v>20.846793862348179</v>
      </c>
      <c r="F28" s="19">
        <f t="shared" si="3"/>
        <v>10.423396931174089</v>
      </c>
      <c r="G28" s="19">
        <f t="shared" si="4"/>
        <v>4.1693587724696357</v>
      </c>
      <c r="H28" s="20">
        <f t="shared" si="5"/>
        <v>19.80445416923077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42669.248939999998</v>
      </c>
      <c r="D29" s="18">
        <f t="shared" si="1"/>
        <v>3555.7707449999998</v>
      </c>
      <c r="E29" s="19">
        <f t="shared" si="2"/>
        <v>21.593749463562752</v>
      </c>
      <c r="F29" s="19">
        <f t="shared" si="3"/>
        <v>10.796874731781376</v>
      </c>
      <c r="G29" s="19">
        <f t="shared" si="4"/>
        <v>4.3187498927125505</v>
      </c>
      <c r="H29" s="20">
        <f t="shared" si="5"/>
        <v>20.514061990384615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44145.26442</v>
      </c>
      <c r="D30" s="18">
        <f t="shared" si="1"/>
        <v>3678.7720350000004</v>
      </c>
      <c r="E30" s="19">
        <f t="shared" si="2"/>
        <v>22.340720860323888</v>
      </c>
      <c r="F30" s="19">
        <f t="shared" si="3"/>
        <v>11.170360430161944</v>
      </c>
      <c r="G30" s="19">
        <f t="shared" si="4"/>
        <v>4.4681441720647772</v>
      </c>
      <c r="H30" s="20">
        <f t="shared" si="5"/>
        <v>21.223684817307692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45621.248688</v>
      </c>
      <c r="D31" s="18">
        <f t="shared" si="1"/>
        <v>3801.770724</v>
      </c>
      <c r="E31" s="19">
        <f t="shared" si="2"/>
        <v>23.087676461538461</v>
      </c>
      <c r="F31" s="19">
        <f t="shared" si="3"/>
        <v>11.54383823076923</v>
      </c>
      <c r="G31" s="19">
        <f t="shared" si="4"/>
        <v>4.617535292307692</v>
      </c>
      <c r="H31" s="20">
        <f t="shared" si="5"/>
        <v>21.933292638461538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45704.022912</v>
      </c>
      <c r="D32" s="18">
        <f t="shared" si="1"/>
        <v>3808.6685759999996</v>
      </c>
      <c r="E32" s="19">
        <f t="shared" si="2"/>
        <v>23.129566251012147</v>
      </c>
      <c r="F32" s="19">
        <f t="shared" si="3"/>
        <v>11.564783125506073</v>
      </c>
      <c r="G32" s="19">
        <f t="shared" si="4"/>
        <v>4.6259132502024292</v>
      </c>
      <c r="H32" s="20">
        <f t="shared" si="5"/>
        <v>21.973087938461539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45780.7212</v>
      </c>
      <c r="D33" s="18">
        <f t="shared" si="1"/>
        <v>3815.0600999999997</v>
      </c>
      <c r="E33" s="19">
        <f t="shared" si="2"/>
        <v>23.16838117408907</v>
      </c>
      <c r="F33" s="19">
        <f t="shared" si="3"/>
        <v>11.584190587044535</v>
      </c>
      <c r="G33" s="19">
        <f t="shared" si="4"/>
        <v>4.6336762348178144</v>
      </c>
      <c r="H33" s="20">
        <f t="shared" si="5"/>
        <v>22.009962115384614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45851.770116</v>
      </c>
      <c r="D34" s="18">
        <f t="shared" si="1"/>
        <v>3820.9808429999998</v>
      </c>
      <c r="E34" s="19">
        <f t="shared" si="2"/>
        <v>23.204337103238867</v>
      </c>
      <c r="F34" s="19">
        <f t="shared" si="3"/>
        <v>11.602168551619434</v>
      </c>
      <c r="G34" s="19">
        <f t="shared" si="4"/>
        <v>4.6408674206477736</v>
      </c>
      <c r="H34" s="20">
        <f t="shared" si="5"/>
        <v>22.044120248076922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45917.606628000001</v>
      </c>
      <c r="D35" s="18">
        <f t="shared" si="1"/>
        <v>3826.4672189999997</v>
      </c>
      <c r="E35" s="19">
        <f t="shared" si="2"/>
        <v>23.237655176113361</v>
      </c>
      <c r="F35" s="19">
        <f t="shared" si="3"/>
        <v>11.61882758805668</v>
      </c>
      <c r="G35" s="19">
        <f t="shared" si="4"/>
        <v>4.6475310352226717</v>
      </c>
      <c r="H35" s="20">
        <f t="shared" si="5"/>
        <v>22.075772417307693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45978.553260000001</v>
      </c>
      <c r="D36" s="18">
        <f t="shared" si="1"/>
        <v>3831.5461050000004</v>
      </c>
      <c r="E36" s="19">
        <f t="shared" si="2"/>
        <v>23.268498613360325</v>
      </c>
      <c r="F36" s="19">
        <f t="shared" si="3"/>
        <v>11.634249306680163</v>
      </c>
      <c r="G36" s="19">
        <f t="shared" si="4"/>
        <v>4.6536997226720649</v>
      </c>
      <c r="H36" s="20">
        <f t="shared" si="5"/>
        <v>22.105073682692307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46035.067788</v>
      </c>
      <c r="D37" s="18">
        <f t="shared" si="1"/>
        <v>3836.2556490000002</v>
      </c>
      <c r="E37" s="19">
        <f t="shared" si="2"/>
        <v>23.297099082995953</v>
      </c>
      <c r="F37" s="19">
        <f t="shared" si="3"/>
        <v>11.648549541497976</v>
      </c>
      <c r="G37" s="19">
        <f t="shared" si="4"/>
        <v>4.6594198165991907</v>
      </c>
      <c r="H37" s="20">
        <f t="shared" si="5"/>
        <v>22.132244128846153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46087.368695999998</v>
      </c>
      <c r="D38" s="18">
        <f t="shared" si="1"/>
        <v>3840.6140579999997</v>
      </c>
      <c r="E38" s="19">
        <f t="shared" si="2"/>
        <v>23.323567153846152</v>
      </c>
      <c r="F38" s="19">
        <f t="shared" si="3"/>
        <v>11.661783576923076</v>
      </c>
      <c r="G38" s="19">
        <f t="shared" si="4"/>
        <v>4.6647134307692308</v>
      </c>
      <c r="H38" s="20">
        <f t="shared" si="5"/>
        <v>22.157388796153846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46135.809720000005</v>
      </c>
      <c r="D39" s="18">
        <f t="shared" si="1"/>
        <v>3844.6508100000001</v>
      </c>
      <c r="E39" s="19">
        <f t="shared" si="2"/>
        <v>23.348081842105266</v>
      </c>
      <c r="F39" s="19">
        <f t="shared" si="3"/>
        <v>11.674040921052633</v>
      </c>
      <c r="G39" s="19">
        <f t="shared" si="4"/>
        <v>4.6696163684210532</v>
      </c>
      <c r="H39" s="20">
        <f t="shared" si="5"/>
        <v>22.180677750000001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46180.661364000007</v>
      </c>
      <c r="D40" s="18">
        <f t="shared" si="1"/>
        <v>3848.3884470000003</v>
      </c>
      <c r="E40" s="19">
        <f t="shared" si="2"/>
        <v>23.370780042510123</v>
      </c>
      <c r="F40" s="19">
        <f t="shared" si="3"/>
        <v>11.685390021255062</v>
      </c>
      <c r="G40" s="19">
        <f t="shared" si="4"/>
        <v>4.6741560085020248</v>
      </c>
      <c r="H40" s="20">
        <f t="shared" si="5"/>
        <v>22.202241040384617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46222.204535999997</v>
      </c>
      <c r="D41" s="18">
        <f t="shared" si="1"/>
        <v>3851.8503779999996</v>
      </c>
      <c r="E41" s="19">
        <f t="shared" si="2"/>
        <v>23.391803914979757</v>
      </c>
      <c r="F41" s="19">
        <f t="shared" si="3"/>
        <v>11.695901957489879</v>
      </c>
      <c r="G41" s="19">
        <f t="shared" si="4"/>
        <v>4.6783607829959513</v>
      </c>
      <c r="H41" s="20">
        <f t="shared" si="5"/>
        <v>22.222213719230769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46260.647316000002</v>
      </c>
      <c r="D42" s="22">
        <f t="shared" si="1"/>
        <v>3855.0539429999999</v>
      </c>
      <c r="E42" s="23">
        <f t="shared" si="2"/>
        <v>23.411258763157896</v>
      </c>
      <c r="F42" s="23">
        <f t="shared" si="3"/>
        <v>11.705629381578948</v>
      </c>
      <c r="G42" s="23">
        <f t="shared" si="4"/>
        <v>4.6822517526315792</v>
      </c>
      <c r="H42" s="24">
        <f t="shared" si="5"/>
        <v>22.240695825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12</v>
      </c>
      <c r="B1" s="1" t="s">
        <v>51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29736.12</v>
      </c>
      <c r="C7" s="18">
        <f t="shared" ref="C7:C42" si="0">B7*$D$3</f>
        <v>30937.459247999999</v>
      </c>
      <c r="D7" s="18">
        <f t="shared" ref="D7:D42" si="1">B7/12*$D$3</f>
        <v>2578.1216039999999</v>
      </c>
      <c r="E7" s="19">
        <f t="shared" ref="E7:E42" si="2">C7/1976</f>
        <v>15.656608931174089</v>
      </c>
      <c r="F7" s="19">
        <f>E7/2</f>
        <v>7.8283044655870446</v>
      </c>
      <c r="G7" s="19">
        <f>E7/5</f>
        <v>3.1313217862348179</v>
      </c>
      <c r="H7" s="20">
        <f>C7/2080</f>
        <v>14.873778484615384</v>
      </c>
    </row>
    <row r="8" spans="1:8" x14ac:dyDescent="0.3">
      <c r="A8" s="8">
        <f>A7+1</f>
        <v>1</v>
      </c>
      <c r="B8" s="18">
        <v>29736.12</v>
      </c>
      <c r="C8" s="18">
        <f t="shared" si="0"/>
        <v>30937.459247999999</v>
      </c>
      <c r="D8" s="18">
        <f t="shared" si="1"/>
        <v>2578.1216039999999</v>
      </c>
      <c r="E8" s="19">
        <f t="shared" si="2"/>
        <v>15.656608931174089</v>
      </c>
      <c r="F8" s="19">
        <f t="shared" ref="F8:F42" si="3">E8/2</f>
        <v>7.8283044655870446</v>
      </c>
      <c r="G8" s="19">
        <f t="shared" ref="G8:G42" si="4">E8/5</f>
        <v>3.1313217862348179</v>
      </c>
      <c r="H8" s="20">
        <f t="shared" ref="H8:H42" si="5">C8/2080</f>
        <v>14.873778484615384</v>
      </c>
    </row>
    <row r="9" spans="1:8" x14ac:dyDescent="0.3">
      <c r="A9" s="8">
        <f t="shared" ref="A9:A42" si="6">A8+1</f>
        <v>2</v>
      </c>
      <c r="B9" s="18">
        <v>30483.61</v>
      </c>
      <c r="C9" s="18">
        <f t="shared" si="0"/>
        <v>31715.147843999999</v>
      </c>
      <c r="D9" s="18">
        <f t="shared" si="1"/>
        <v>2642.9289869999998</v>
      </c>
      <c r="E9" s="19">
        <f t="shared" si="2"/>
        <v>16.050176034412956</v>
      </c>
      <c r="F9" s="19">
        <f t="shared" si="3"/>
        <v>8.0250880172064782</v>
      </c>
      <c r="G9" s="19">
        <f t="shared" si="4"/>
        <v>3.2100352068825915</v>
      </c>
      <c r="H9" s="20">
        <f t="shared" si="5"/>
        <v>15.247667232692308</v>
      </c>
    </row>
    <row r="10" spans="1:8" x14ac:dyDescent="0.3">
      <c r="A10" s="8">
        <f t="shared" si="6"/>
        <v>3</v>
      </c>
      <c r="B10" s="18">
        <v>31614.7</v>
      </c>
      <c r="C10" s="18">
        <f t="shared" si="0"/>
        <v>32891.933879999997</v>
      </c>
      <c r="D10" s="18">
        <f t="shared" si="1"/>
        <v>2740.99449</v>
      </c>
      <c r="E10" s="19">
        <f t="shared" si="2"/>
        <v>16.645715526315787</v>
      </c>
      <c r="F10" s="19">
        <f t="shared" si="3"/>
        <v>8.3228577631578933</v>
      </c>
      <c r="G10" s="19">
        <f t="shared" si="4"/>
        <v>3.3291431052631575</v>
      </c>
      <c r="H10" s="20">
        <f t="shared" si="5"/>
        <v>15.813429749999999</v>
      </c>
    </row>
    <row r="11" spans="1:8" x14ac:dyDescent="0.3">
      <c r="A11" s="8">
        <f t="shared" si="6"/>
        <v>4</v>
      </c>
      <c r="B11" s="18">
        <v>32745.8</v>
      </c>
      <c r="C11" s="18">
        <f t="shared" si="0"/>
        <v>34068.730320000002</v>
      </c>
      <c r="D11" s="18">
        <f t="shared" si="1"/>
        <v>2839.06086</v>
      </c>
      <c r="E11" s="19">
        <f t="shared" si="2"/>
        <v>17.241260283400813</v>
      </c>
      <c r="F11" s="19">
        <f t="shared" si="3"/>
        <v>8.6206301417004063</v>
      </c>
      <c r="G11" s="19">
        <f t="shared" si="4"/>
        <v>3.4482520566801624</v>
      </c>
      <c r="H11" s="20">
        <f t="shared" si="5"/>
        <v>16.379197269230769</v>
      </c>
    </row>
    <row r="12" spans="1:8" x14ac:dyDescent="0.3">
      <c r="A12" s="8">
        <f t="shared" si="6"/>
        <v>5</v>
      </c>
      <c r="B12" s="18">
        <v>32745.8</v>
      </c>
      <c r="C12" s="18">
        <f t="shared" si="0"/>
        <v>34068.730320000002</v>
      </c>
      <c r="D12" s="18">
        <f t="shared" si="1"/>
        <v>2839.06086</v>
      </c>
      <c r="E12" s="19">
        <f t="shared" si="2"/>
        <v>17.241260283400813</v>
      </c>
      <c r="F12" s="19">
        <f t="shared" si="3"/>
        <v>8.6206301417004063</v>
      </c>
      <c r="G12" s="19">
        <f t="shared" si="4"/>
        <v>3.4482520566801624</v>
      </c>
      <c r="H12" s="20">
        <f t="shared" si="5"/>
        <v>16.379197269230769</v>
      </c>
    </row>
    <row r="13" spans="1:8" x14ac:dyDescent="0.3">
      <c r="A13" s="8">
        <f t="shared" si="6"/>
        <v>6</v>
      </c>
      <c r="B13" s="18">
        <v>33707.839999999997</v>
      </c>
      <c r="C13" s="18">
        <f t="shared" si="0"/>
        <v>35069.636735999993</v>
      </c>
      <c r="D13" s="18">
        <f t="shared" si="1"/>
        <v>2922.4697279999996</v>
      </c>
      <c r="E13" s="19">
        <f t="shared" si="2"/>
        <v>17.74779187044534</v>
      </c>
      <c r="F13" s="19">
        <f t="shared" si="3"/>
        <v>8.8738959352226701</v>
      </c>
      <c r="G13" s="19">
        <f t="shared" si="4"/>
        <v>3.5495583740890679</v>
      </c>
      <c r="H13" s="20">
        <f t="shared" si="5"/>
        <v>16.860402276923075</v>
      </c>
    </row>
    <row r="14" spans="1:8" x14ac:dyDescent="0.3">
      <c r="A14" s="8">
        <f t="shared" si="6"/>
        <v>7</v>
      </c>
      <c r="B14" s="18">
        <v>35499.43</v>
      </c>
      <c r="C14" s="18">
        <f t="shared" si="0"/>
        <v>36933.606972000001</v>
      </c>
      <c r="D14" s="18">
        <f t="shared" si="1"/>
        <v>3077.800581</v>
      </c>
      <c r="E14" s="19">
        <f t="shared" si="2"/>
        <v>18.691096645748988</v>
      </c>
      <c r="F14" s="19">
        <f t="shared" si="3"/>
        <v>9.3455483228744942</v>
      </c>
      <c r="G14" s="19">
        <f t="shared" si="4"/>
        <v>3.7382193291497976</v>
      </c>
      <c r="H14" s="20">
        <f t="shared" si="5"/>
        <v>17.756541813461538</v>
      </c>
    </row>
    <row r="15" spans="1:8" x14ac:dyDescent="0.3">
      <c r="A15" s="8">
        <f t="shared" si="6"/>
        <v>8</v>
      </c>
      <c r="B15" s="18">
        <v>35499.43</v>
      </c>
      <c r="C15" s="18">
        <f t="shared" si="0"/>
        <v>36933.606972000001</v>
      </c>
      <c r="D15" s="18">
        <f t="shared" si="1"/>
        <v>3077.800581</v>
      </c>
      <c r="E15" s="19">
        <f t="shared" si="2"/>
        <v>18.691096645748988</v>
      </c>
      <c r="F15" s="19">
        <f t="shared" si="3"/>
        <v>9.3455483228744942</v>
      </c>
      <c r="G15" s="19">
        <f t="shared" si="4"/>
        <v>3.7382193291497976</v>
      </c>
      <c r="H15" s="20">
        <f t="shared" si="5"/>
        <v>17.756541813461538</v>
      </c>
    </row>
    <row r="16" spans="1:8" x14ac:dyDescent="0.3">
      <c r="A16" s="8">
        <f t="shared" si="6"/>
        <v>9</v>
      </c>
      <c r="B16" s="18">
        <v>36428.870000000003</v>
      </c>
      <c r="C16" s="18">
        <f t="shared" si="0"/>
        <v>37900.596347999999</v>
      </c>
      <c r="D16" s="18">
        <f t="shared" si="1"/>
        <v>3158.3830290000001</v>
      </c>
      <c r="E16" s="19">
        <f t="shared" si="2"/>
        <v>19.180463738866397</v>
      </c>
      <c r="F16" s="19">
        <f t="shared" si="3"/>
        <v>9.5902318694331985</v>
      </c>
      <c r="G16" s="19">
        <f t="shared" si="4"/>
        <v>3.8360927477732796</v>
      </c>
      <c r="H16" s="20">
        <f t="shared" si="5"/>
        <v>18.221440551923077</v>
      </c>
    </row>
    <row r="17" spans="1:8" x14ac:dyDescent="0.3">
      <c r="A17" s="8">
        <f t="shared" si="6"/>
        <v>10</v>
      </c>
      <c r="B17" s="18">
        <v>36932.120000000003</v>
      </c>
      <c r="C17" s="18">
        <f t="shared" si="0"/>
        <v>38424.177648000004</v>
      </c>
      <c r="D17" s="18">
        <f t="shared" si="1"/>
        <v>3202.0148039999999</v>
      </c>
      <c r="E17" s="19">
        <f t="shared" si="2"/>
        <v>19.445434032388665</v>
      </c>
      <c r="F17" s="19">
        <f t="shared" si="3"/>
        <v>9.7227170161943324</v>
      </c>
      <c r="G17" s="19">
        <f t="shared" si="4"/>
        <v>3.8890868064777329</v>
      </c>
      <c r="H17" s="20">
        <f t="shared" si="5"/>
        <v>18.473162330769235</v>
      </c>
    </row>
    <row r="18" spans="1:8" x14ac:dyDescent="0.3">
      <c r="A18" s="8">
        <f t="shared" si="6"/>
        <v>11</v>
      </c>
      <c r="B18" s="18">
        <v>37357.769999999997</v>
      </c>
      <c r="C18" s="18">
        <f t="shared" si="0"/>
        <v>38867.023907999996</v>
      </c>
      <c r="D18" s="18">
        <f t="shared" si="1"/>
        <v>3238.9186589999995</v>
      </c>
      <c r="E18" s="19">
        <f t="shared" si="2"/>
        <v>19.669546512145747</v>
      </c>
      <c r="F18" s="19">
        <f t="shared" si="3"/>
        <v>9.8347732560728733</v>
      </c>
      <c r="G18" s="19">
        <f t="shared" si="4"/>
        <v>3.9339093024291492</v>
      </c>
      <c r="H18" s="20">
        <f t="shared" si="5"/>
        <v>18.686069186538461</v>
      </c>
    </row>
    <row r="19" spans="1:8" x14ac:dyDescent="0.3">
      <c r="A19" s="8">
        <f t="shared" si="6"/>
        <v>12</v>
      </c>
      <c r="B19" s="18">
        <v>38544.26</v>
      </c>
      <c r="C19" s="18">
        <f t="shared" si="0"/>
        <v>40101.448104000003</v>
      </c>
      <c r="D19" s="18">
        <f t="shared" si="1"/>
        <v>3341.7873420000001</v>
      </c>
      <c r="E19" s="19">
        <f t="shared" si="2"/>
        <v>20.294255113360325</v>
      </c>
      <c r="F19" s="19">
        <f t="shared" si="3"/>
        <v>10.147127556680163</v>
      </c>
      <c r="G19" s="19">
        <f t="shared" si="4"/>
        <v>4.0588510226720649</v>
      </c>
      <c r="H19" s="20">
        <f t="shared" si="5"/>
        <v>19.279542357692311</v>
      </c>
    </row>
    <row r="20" spans="1:8" x14ac:dyDescent="0.3">
      <c r="A20" s="8">
        <f t="shared" si="6"/>
        <v>13</v>
      </c>
      <c r="B20" s="18">
        <v>38544.26</v>
      </c>
      <c r="C20" s="18">
        <f t="shared" si="0"/>
        <v>40101.448104000003</v>
      </c>
      <c r="D20" s="18">
        <f t="shared" si="1"/>
        <v>3341.7873420000001</v>
      </c>
      <c r="E20" s="19">
        <f t="shared" si="2"/>
        <v>20.294255113360325</v>
      </c>
      <c r="F20" s="19">
        <f t="shared" si="3"/>
        <v>10.147127556680163</v>
      </c>
      <c r="G20" s="19">
        <f t="shared" si="4"/>
        <v>4.0588510226720649</v>
      </c>
      <c r="H20" s="20">
        <f t="shared" si="5"/>
        <v>19.279542357692311</v>
      </c>
    </row>
    <row r="21" spans="1:8" x14ac:dyDescent="0.3">
      <c r="A21" s="8">
        <f t="shared" si="6"/>
        <v>14</v>
      </c>
      <c r="B21" s="18">
        <v>40156.39</v>
      </c>
      <c r="C21" s="18">
        <f t="shared" si="0"/>
        <v>41778.708156000001</v>
      </c>
      <c r="D21" s="18">
        <f t="shared" si="1"/>
        <v>3481.559013</v>
      </c>
      <c r="E21" s="19">
        <f t="shared" si="2"/>
        <v>21.143070929149797</v>
      </c>
      <c r="F21" s="19">
        <f t="shared" si="3"/>
        <v>10.571535464574898</v>
      </c>
      <c r="G21" s="19">
        <f t="shared" si="4"/>
        <v>4.2286141858299597</v>
      </c>
      <c r="H21" s="20">
        <f t="shared" si="5"/>
        <v>20.085917382692308</v>
      </c>
    </row>
    <row r="22" spans="1:8" x14ac:dyDescent="0.3">
      <c r="A22" s="8">
        <f t="shared" si="6"/>
        <v>15</v>
      </c>
      <c r="B22" s="18">
        <v>40156.39</v>
      </c>
      <c r="C22" s="18">
        <f t="shared" si="0"/>
        <v>41778.708156000001</v>
      </c>
      <c r="D22" s="18">
        <f t="shared" si="1"/>
        <v>3481.559013</v>
      </c>
      <c r="E22" s="19">
        <f t="shared" si="2"/>
        <v>21.143070929149797</v>
      </c>
      <c r="F22" s="19">
        <f t="shared" si="3"/>
        <v>10.571535464574898</v>
      </c>
      <c r="G22" s="19">
        <f t="shared" si="4"/>
        <v>4.2286141858299597</v>
      </c>
      <c r="H22" s="20">
        <f t="shared" si="5"/>
        <v>20.085917382692308</v>
      </c>
    </row>
    <row r="23" spans="1:8" x14ac:dyDescent="0.3">
      <c r="A23" s="8">
        <f t="shared" si="6"/>
        <v>16</v>
      </c>
      <c r="B23" s="18">
        <v>42415.47</v>
      </c>
      <c r="C23" s="18">
        <f t="shared" si="0"/>
        <v>44129.054988000004</v>
      </c>
      <c r="D23" s="18">
        <f t="shared" si="1"/>
        <v>3677.421249</v>
      </c>
      <c r="E23" s="19">
        <f t="shared" si="2"/>
        <v>22.332517706477734</v>
      </c>
      <c r="F23" s="19">
        <f t="shared" si="3"/>
        <v>11.166258853238867</v>
      </c>
      <c r="G23" s="19">
        <f t="shared" si="4"/>
        <v>4.4665035412955465</v>
      </c>
      <c r="H23" s="20">
        <f t="shared" si="5"/>
        <v>21.215891821153846</v>
      </c>
    </row>
    <row r="24" spans="1:8" x14ac:dyDescent="0.3">
      <c r="A24" s="8">
        <f t="shared" si="6"/>
        <v>17</v>
      </c>
      <c r="B24" s="18">
        <v>43344.37</v>
      </c>
      <c r="C24" s="18">
        <f t="shared" si="0"/>
        <v>45095.482548</v>
      </c>
      <c r="D24" s="18">
        <f t="shared" si="1"/>
        <v>3757.9568790000003</v>
      </c>
      <c r="E24" s="19">
        <f t="shared" si="2"/>
        <v>22.821600479757084</v>
      </c>
      <c r="F24" s="19">
        <f t="shared" si="3"/>
        <v>11.410800239878542</v>
      </c>
      <c r="G24" s="19">
        <f t="shared" si="4"/>
        <v>4.564320095951417</v>
      </c>
      <c r="H24" s="20">
        <f t="shared" si="5"/>
        <v>21.68052045576923</v>
      </c>
    </row>
    <row r="25" spans="1:8" x14ac:dyDescent="0.3">
      <c r="A25" s="8">
        <f t="shared" si="6"/>
        <v>18</v>
      </c>
      <c r="B25" s="18">
        <v>44674.400000000001</v>
      </c>
      <c r="C25" s="18">
        <f t="shared" si="0"/>
        <v>46479.245759999998</v>
      </c>
      <c r="D25" s="18">
        <f t="shared" si="1"/>
        <v>3873.2704800000001</v>
      </c>
      <c r="E25" s="19">
        <f t="shared" si="2"/>
        <v>23.521885506072874</v>
      </c>
      <c r="F25" s="19">
        <f t="shared" si="3"/>
        <v>11.760942753036437</v>
      </c>
      <c r="G25" s="19">
        <f t="shared" si="4"/>
        <v>4.7043771012145745</v>
      </c>
      <c r="H25" s="20">
        <f t="shared" si="5"/>
        <v>22.34579123076923</v>
      </c>
    </row>
    <row r="26" spans="1:8" x14ac:dyDescent="0.3">
      <c r="A26" s="8">
        <f t="shared" si="6"/>
        <v>19</v>
      </c>
      <c r="B26" s="18">
        <v>45603.3</v>
      </c>
      <c r="C26" s="18">
        <f t="shared" si="0"/>
        <v>47445.673320000002</v>
      </c>
      <c r="D26" s="18">
        <f t="shared" si="1"/>
        <v>3953.80611</v>
      </c>
      <c r="E26" s="19">
        <f t="shared" si="2"/>
        <v>24.010968279352227</v>
      </c>
      <c r="F26" s="19">
        <f t="shared" si="3"/>
        <v>12.005484139676113</v>
      </c>
      <c r="G26" s="19">
        <f t="shared" si="4"/>
        <v>4.802193655870445</v>
      </c>
      <c r="H26" s="20">
        <f t="shared" si="5"/>
        <v>22.810419865384617</v>
      </c>
    </row>
    <row r="27" spans="1:8" x14ac:dyDescent="0.3">
      <c r="A27" s="8">
        <f t="shared" si="6"/>
        <v>20</v>
      </c>
      <c r="B27" s="18">
        <v>45603.3</v>
      </c>
      <c r="C27" s="18">
        <f t="shared" si="0"/>
        <v>47445.673320000002</v>
      </c>
      <c r="D27" s="18">
        <f t="shared" si="1"/>
        <v>3953.80611</v>
      </c>
      <c r="E27" s="19">
        <f t="shared" si="2"/>
        <v>24.010968279352227</v>
      </c>
      <c r="F27" s="19">
        <f t="shared" si="3"/>
        <v>12.005484139676113</v>
      </c>
      <c r="G27" s="19">
        <f t="shared" si="4"/>
        <v>4.802193655870445</v>
      </c>
      <c r="H27" s="20">
        <f t="shared" si="5"/>
        <v>22.810419865384617</v>
      </c>
    </row>
    <row r="28" spans="1:8" x14ac:dyDescent="0.3">
      <c r="A28" s="8">
        <f t="shared" si="6"/>
        <v>21</v>
      </c>
      <c r="B28" s="18">
        <v>46532.2</v>
      </c>
      <c r="C28" s="18">
        <f t="shared" si="0"/>
        <v>48412.100879999998</v>
      </c>
      <c r="D28" s="18">
        <f t="shared" si="1"/>
        <v>4034.3417399999994</v>
      </c>
      <c r="E28" s="19">
        <f t="shared" si="2"/>
        <v>24.500051052631576</v>
      </c>
      <c r="F28" s="19">
        <f t="shared" si="3"/>
        <v>12.250025526315788</v>
      </c>
      <c r="G28" s="19">
        <f t="shared" si="4"/>
        <v>4.9000102105263155</v>
      </c>
      <c r="H28" s="20">
        <f t="shared" si="5"/>
        <v>23.2750485</v>
      </c>
    </row>
    <row r="29" spans="1:8" x14ac:dyDescent="0.3">
      <c r="A29" s="8">
        <f t="shared" si="6"/>
        <v>22</v>
      </c>
      <c r="B29" s="18">
        <v>46604.95</v>
      </c>
      <c r="C29" s="18">
        <f t="shared" si="0"/>
        <v>48487.789979999994</v>
      </c>
      <c r="D29" s="18">
        <f t="shared" si="1"/>
        <v>4040.6491649999994</v>
      </c>
      <c r="E29" s="19">
        <f t="shared" si="2"/>
        <v>24.538355253036435</v>
      </c>
      <c r="F29" s="19">
        <f t="shared" si="3"/>
        <v>12.269177626518218</v>
      </c>
      <c r="G29" s="19">
        <f t="shared" si="4"/>
        <v>4.9076710506072869</v>
      </c>
      <c r="H29" s="20">
        <f t="shared" si="5"/>
        <v>23.311437490384613</v>
      </c>
    </row>
    <row r="30" spans="1:8" x14ac:dyDescent="0.3">
      <c r="A30" s="8">
        <f t="shared" si="6"/>
        <v>23</v>
      </c>
      <c r="B30" s="18">
        <v>48217.09</v>
      </c>
      <c r="C30" s="18">
        <f t="shared" si="0"/>
        <v>50165.060435999992</v>
      </c>
      <c r="D30" s="18">
        <f t="shared" si="1"/>
        <v>4180.421703</v>
      </c>
      <c r="E30" s="19">
        <f t="shared" si="2"/>
        <v>25.387176334008092</v>
      </c>
      <c r="F30" s="19">
        <f t="shared" si="3"/>
        <v>12.693588167004046</v>
      </c>
      <c r="G30" s="19">
        <f t="shared" si="4"/>
        <v>5.0774352668016185</v>
      </c>
      <c r="H30" s="20">
        <f t="shared" si="5"/>
        <v>24.117817517307689</v>
      </c>
    </row>
    <row r="31" spans="1:8" x14ac:dyDescent="0.3">
      <c r="A31" s="8">
        <f t="shared" si="6"/>
        <v>24</v>
      </c>
      <c r="B31" s="18">
        <v>49829.24</v>
      </c>
      <c r="C31" s="18">
        <f t="shared" si="0"/>
        <v>51842.341295999999</v>
      </c>
      <c r="D31" s="18">
        <f t="shared" si="1"/>
        <v>4320.1951079999999</v>
      </c>
      <c r="E31" s="19">
        <f t="shared" si="2"/>
        <v>26.236002680161942</v>
      </c>
      <c r="F31" s="19">
        <f t="shared" si="3"/>
        <v>13.118001340080971</v>
      </c>
      <c r="G31" s="19">
        <f t="shared" si="4"/>
        <v>5.2472005360323886</v>
      </c>
      <c r="H31" s="20">
        <f t="shared" si="5"/>
        <v>24.924202546153847</v>
      </c>
    </row>
    <row r="32" spans="1:8" x14ac:dyDescent="0.3">
      <c r="A32" s="8">
        <f t="shared" si="6"/>
        <v>25</v>
      </c>
      <c r="B32" s="18">
        <v>49919.64</v>
      </c>
      <c r="C32" s="18">
        <f t="shared" si="0"/>
        <v>51936.393455999998</v>
      </c>
      <c r="D32" s="18">
        <f t="shared" si="1"/>
        <v>4328.0327880000004</v>
      </c>
      <c r="E32" s="19">
        <f t="shared" si="2"/>
        <v>26.283599927125504</v>
      </c>
      <c r="F32" s="19">
        <f t="shared" si="3"/>
        <v>13.141799963562752</v>
      </c>
      <c r="G32" s="19">
        <f t="shared" si="4"/>
        <v>5.256719985425101</v>
      </c>
      <c r="H32" s="20">
        <f t="shared" si="5"/>
        <v>24.969419930769231</v>
      </c>
    </row>
    <row r="33" spans="1:8" x14ac:dyDescent="0.3">
      <c r="A33" s="8">
        <f t="shared" si="6"/>
        <v>26</v>
      </c>
      <c r="B33" s="18">
        <v>50003.41</v>
      </c>
      <c r="C33" s="18">
        <f t="shared" si="0"/>
        <v>52023.547764000003</v>
      </c>
      <c r="D33" s="18">
        <f t="shared" si="1"/>
        <v>4335.2956469999999</v>
      </c>
      <c r="E33" s="19">
        <f t="shared" si="2"/>
        <v>26.327706358299597</v>
      </c>
      <c r="F33" s="19">
        <f t="shared" si="3"/>
        <v>13.163853179149799</v>
      </c>
      <c r="G33" s="19">
        <f t="shared" si="4"/>
        <v>5.2655412716599193</v>
      </c>
      <c r="H33" s="20">
        <f t="shared" si="5"/>
        <v>25.011321040384615</v>
      </c>
    </row>
    <row r="34" spans="1:8" x14ac:dyDescent="0.3">
      <c r="A34" s="8">
        <f t="shared" si="6"/>
        <v>27</v>
      </c>
      <c r="B34" s="18">
        <v>50081.02</v>
      </c>
      <c r="C34" s="18">
        <f t="shared" si="0"/>
        <v>52104.293207999996</v>
      </c>
      <c r="D34" s="18">
        <f t="shared" si="1"/>
        <v>4342.0244339999999</v>
      </c>
      <c r="E34" s="19">
        <f t="shared" si="2"/>
        <v>26.368569437246961</v>
      </c>
      <c r="F34" s="19">
        <f t="shared" si="3"/>
        <v>13.184284718623481</v>
      </c>
      <c r="G34" s="19">
        <f t="shared" si="4"/>
        <v>5.2737138874493921</v>
      </c>
      <c r="H34" s="20">
        <f t="shared" si="5"/>
        <v>25.050140965384614</v>
      </c>
    </row>
    <row r="35" spans="1:8" x14ac:dyDescent="0.3">
      <c r="A35" s="8">
        <f t="shared" si="6"/>
        <v>28</v>
      </c>
      <c r="B35" s="18">
        <v>50152.92</v>
      </c>
      <c r="C35" s="18">
        <f t="shared" si="0"/>
        <v>52179.097967999995</v>
      </c>
      <c r="D35" s="18">
        <f t="shared" si="1"/>
        <v>4348.2581639999999</v>
      </c>
      <c r="E35" s="19">
        <f t="shared" si="2"/>
        <v>26.406426097165991</v>
      </c>
      <c r="F35" s="19">
        <f t="shared" si="3"/>
        <v>13.203213048582995</v>
      </c>
      <c r="G35" s="19">
        <f t="shared" si="4"/>
        <v>5.2812852194331983</v>
      </c>
      <c r="H35" s="20">
        <f t="shared" si="5"/>
        <v>25.08610479230769</v>
      </c>
    </row>
    <row r="36" spans="1:8" x14ac:dyDescent="0.3">
      <c r="A36" s="8">
        <f t="shared" si="6"/>
        <v>29</v>
      </c>
      <c r="B36" s="18">
        <v>50219.5</v>
      </c>
      <c r="C36" s="18">
        <f t="shared" si="0"/>
        <v>52248.3678</v>
      </c>
      <c r="D36" s="18">
        <f t="shared" si="1"/>
        <v>4354.0306499999997</v>
      </c>
      <c r="E36" s="19">
        <f t="shared" si="2"/>
        <v>26.441481680161942</v>
      </c>
      <c r="F36" s="19">
        <f t="shared" si="3"/>
        <v>13.220740840080971</v>
      </c>
      <c r="G36" s="19">
        <f t="shared" si="4"/>
        <v>5.2882963360323885</v>
      </c>
      <c r="H36" s="20">
        <f t="shared" si="5"/>
        <v>25.119407596153845</v>
      </c>
    </row>
    <row r="37" spans="1:8" x14ac:dyDescent="0.3">
      <c r="A37" s="8">
        <f t="shared" si="6"/>
        <v>30</v>
      </c>
      <c r="B37" s="18">
        <v>50281.23</v>
      </c>
      <c r="C37" s="18">
        <f t="shared" si="0"/>
        <v>52312.591692000002</v>
      </c>
      <c r="D37" s="18">
        <f t="shared" si="1"/>
        <v>4359.3826410000001</v>
      </c>
      <c r="E37" s="19">
        <f t="shared" si="2"/>
        <v>26.473983649797571</v>
      </c>
      <c r="F37" s="19">
        <f t="shared" si="3"/>
        <v>13.236991824898785</v>
      </c>
      <c r="G37" s="19">
        <f t="shared" si="4"/>
        <v>5.294796729959514</v>
      </c>
      <c r="H37" s="20">
        <f t="shared" si="5"/>
        <v>25.150284467307692</v>
      </c>
    </row>
    <row r="38" spans="1:8" x14ac:dyDescent="0.3">
      <c r="A38" s="8">
        <f t="shared" si="6"/>
        <v>31</v>
      </c>
      <c r="B38" s="18">
        <v>50338.35</v>
      </c>
      <c r="C38" s="18">
        <f t="shared" si="0"/>
        <v>52372.019339999999</v>
      </c>
      <c r="D38" s="18">
        <f t="shared" si="1"/>
        <v>4364.3349450000005</v>
      </c>
      <c r="E38" s="19">
        <f t="shared" si="2"/>
        <v>26.504058370445343</v>
      </c>
      <c r="F38" s="19">
        <f t="shared" si="3"/>
        <v>13.252029185222671</v>
      </c>
      <c r="G38" s="19">
        <f t="shared" si="4"/>
        <v>5.3008116740890685</v>
      </c>
      <c r="H38" s="20">
        <f t="shared" si="5"/>
        <v>25.178855451923077</v>
      </c>
    </row>
    <row r="39" spans="1:8" x14ac:dyDescent="0.3">
      <c r="A39" s="8">
        <f t="shared" si="6"/>
        <v>32</v>
      </c>
      <c r="B39" s="18">
        <v>50391.26</v>
      </c>
      <c r="C39" s="18">
        <f t="shared" si="0"/>
        <v>52427.066903999999</v>
      </c>
      <c r="D39" s="18">
        <f t="shared" si="1"/>
        <v>4368.9222419999996</v>
      </c>
      <c r="E39" s="19">
        <f t="shared" si="2"/>
        <v>26.531916449392714</v>
      </c>
      <c r="F39" s="19">
        <f t="shared" si="3"/>
        <v>13.265958224696357</v>
      </c>
      <c r="G39" s="19">
        <f t="shared" si="4"/>
        <v>5.3063832898785428</v>
      </c>
      <c r="H39" s="20">
        <f t="shared" si="5"/>
        <v>25.205320626923076</v>
      </c>
    </row>
    <row r="40" spans="1:8" x14ac:dyDescent="0.3">
      <c r="A40" s="8">
        <f t="shared" si="6"/>
        <v>33</v>
      </c>
      <c r="B40" s="18">
        <v>50440.24</v>
      </c>
      <c r="C40" s="18">
        <f t="shared" si="0"/>
        <v>52478.025695999997</v>
      </c>
      <c r="D40" s="18">
        <f t="shared" si="1"/>
        <v>4373.1688080000004</v>
      </c>
      <c r="E40" s="19">
        <f t="shared" si="2"/>
        <v>26.557705311740889</v>
      </c>
      <c r="F40" s="19">
        <f t="shared" si="3"/>
        <v>13.278852655870445</v>
      </c>
      <c r="G40" s="19">
        <f t="shared" si="4"/>
        <v>5.3115410623481782</v>
      </c>
      <c r="H40" s="20">
        <f t="shared" si="5"/>
        <v>25.229820046153844</v>
      </c>
    </row>
    <row r="41" spans="1:8" x14ac:dyDescent="0.3">
      <c r="A41" s="8">
        <f t="shared" si="6"/>
        <v>34</v>
      </c>
      <c r="B41" s="18">
        <v>50485.62</v>
      </c>
      <c r="C41" s="18">
        <f t="shared" si="0"/>
        <v>52525.239048000003</v>
      </c>
      <c r="D41" s="18">
        <f t="shared" si="1"/>
        <v>4377.1032540000006</v>
      </c>
      <c r="E41" s="19">
        <f t="shared" si="2"/>
        <v>26.581598708502025</v>
      </c>
      <c r="F41" s="19">
        <f t="shared" si="3"/>
        <v>13.290799354251012</v>
      </c>
      <c r="G41" s="19">
        <f t="shared" si="4"/>
        <v>5.3163197417004051</v>
      </c>
      <c r="H41" s="20">
        <f t="shared" si="5"/>
        <v>25.252518773076925</v>
      </c>
    </row>
    <row r="42" spans="1:8" x14ac:dyDescent="0.3">
      <c r="A42" s="21">
        <f t="shared" si="6"/>
        <v>35</v>
      </c>
      <c r="B42" s="22">
        <v>50527.61</v>
      </c>
      <c r="C42" s="22">
        <f t="shared" si="0"/>
        <v>52568.925444</v>
      </c>
      <c r="D42" s="22">
        <f t="shared" si="1"/>
        <v>4380.7437870000003</v>
      </c>
      <c r="E42" s="23">
        <f t="shared" si="2"/>
        <v>26.603707208502023</v>
      </c>
      <c r="F42" s="23">
        <f t="shared" si="3"/>
        <v>13.301853604251011</v>
      </c>
      <c r="G42" s="23">
        <f t="shared" si="4"/>
        <v>5.3207414417004042</v>
      </c>
      <c r="H42" s="24">
        <f t="shared" si="5"/>
        <v>25.273521848076925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18</v>
      </c>
      <c r="B1" s="1" t="s">
        <v>52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25666.77</v>
      </c>
      <c r="C7" s="18">
        <f t="shared" ref="C7:C42" si="0">B7*$D$3</f>
        <v>26703.707508</v>
      </c>
      <c r="D7" s="18">
        <f t="shared" ref="D7:D42" si="1">B7/12*$D$3</f>
        <v>2225.308959</v>
      </c>
      <c r="E7" s="19">
        <f t="shared" ref="E7:E42" si="2">C7/1976</f>
        <v>13.514022018218624</v>
      </c>
      <c r="F7" s="19">
        <f>E7/2</f>
        <v>6.7570110091093118</v>
      </c>
      <c r="G7" s="19">
        <f>E7/5</f>
        <v>2.7028044036437247</v>
      </c>
      <c r="H7" s="20">
        <f>C7/2080</f>
        <v>12.838320917307692</v>
      </c>
    </row>
    <row r="8" spans="1:8" x14ac:dyDescent="0.3">
      <c r="A8" s="8">
        <f>A7+1</f>
        <v>1</v>
      </c>
      <c r="B8" s="18">
        <v>26136.69</v>
      </c>
      <c r="C8" s="18">
        <f t="shared" si="0"/>
        <v>27192.612276</v>
      </c>
      <c r="D8" s="18">
        <f t="shared" si="1"/>
        <v>2266.051023</v>
      </c>
      <c r="E8" s="19">
        <f t="shared" si="2"/>
        <v>13.761443459514171</v>
      </c>
      <c r="F8" s="19">
        <f t="shared" ref="F8:F42" si="3">E8/2</f>
        <v>6.8807217297570853</v>
      </c>
      <c r="G8" s="19">
        <f t="shared" ref="G8:G42" si="4">E8/5</f>
        <v>2.7522886919028342</v>
      </c>
      <c r="H8" s="20">
        <f t="shared" ref="H8:H42" si="5">C8/2080</f>
        <v>13.073371286538462</v>
      </c>
    </row>
    <row r="9" spans="1:8" x14ac:dyDescent="0.3">
      <c r="A9" s="8">
        <f t="shared" ref="A9:A42" si="6">A8+1</f>
        <v>2</v>
      </c>
      <c r="B9" s="18">
        <v>26669.59</v>
      </c>
      <c r="C9" s="18">
        <f t="shared" si="0"/>
        <v>27747.041436</v>
      </c>
      <c r="D9" s="18">
        <f t="shared" si="1"/>
        <v>2312.2534529999998</v>
      </c>
      <c r="E9" s="19">
        <f t="shared" si="2"/>
        <v>14.042025018218624</v>
      </c>
      <c r="F9" s="19">
        <f t="shared" si="3"/>
        <v>7.0210125091093118</v>
      </c>
      <c r="G9" s="19">
        <f t="shared" si="4"/>
        <v>2.8084050036437249</v>
      </c>
      <c r="H9" s="20">
        <f t="shared" si="5"/>
        <v>13.339923767307692</v>
      </c>
    </row>
    <row r="10" spans="1:8" x14ac:dyDescent="0.3">
      <c r="A10" s="8">
        <f t="shared" si="6"/>
        <v>3</v>
      </c>
      <c r="B10" s="18">
        <v>27625.45</v>
      </c>
      <c r="C10" s="18">
        <f t="shared" si="0"/>
        <v>28741.518179999999</v>
      </c>
      <c r="D10" s="18">
        <f t="shared" si="1"/>
        <v>2395.1265149999999</v>
      </c>
      <c r="E10" s="19">
        <f t="shared" si="2"/>
        <v>14.545302722672064</v>
      </c>
      <c r="F10" s="19">
        <f t="shared" si="3"/>
        <v>7.272651361336032</v>
      </c>
      <c r="G10" s="19">
        <f t="shared" si="4"/>
        <v>2.9090605445344129</v>
      </c>
      <c r="H10" s="20">
        <f t="shared" si="5"/>
        <v>13.818037586538461</v>
      </c>
    </row>
    <row r="11" spans="1:8" x14ac:dyDescent="0.3">
      <c r="A11" s="8">
        <f t="shared" si="6"/>
        <v>4</v>
      </c>
      <c r="B11" s="18">
        <v>28575.57</v>
      </c>
      <c r="C11" s="18">
        <f t="shared" si="0"/>
        <v>29730.023028</v>
      </c>
      <c r="D11" s="18">
        <f t="shared" si="1"/>
        <v>2477.5019190000003</v>
      </c>
      <c r="E11" s="19">
        <f t="shared" si="2"/>
        <v>15.045558212550606</v>
      </c>
      <c r="F11" s="19">
        <f t="shared" si="3"/>
        <v>7.5227791062753031</v>
      </c>
      <c r="G11" s="19">
        <f t="shared" si="4"/>
        <v>3.0091116425101214</v>
      </c>
      <c r="H11" s="20">
        <f t="shared" si="5"/>
        <v>14.293280301923076</v>
      </c>
    </row>
    <row r="12" spans="1:8" x14ac:dyDescent="0.3">
      <c r="A12" s="8">
        <f t="shared" si="6"/>
        <v>5</v>
      </c>
      <c r="B12" s="18">
        <v>28581.3</v>
      </c>
      <c r="C12" s="18">
        <f t="shared" si="0"/>
        <v>29735.984519999998</v>
      </c>
      <c r="D12" s="18">
        <f t="shared" si="1"/>
        <v>2477.9987100000003</v>
      </c>
      <c r="E12" s="19">
        <f t="shared" si="2"/>
        <v>15.048575161943319</v>
      </c>
      <c r="F12" s="19">
        <f t="shared" si="3"/>
        <v>7.5242875809716594</v>
      </c>
      <c r="G12" s="19">
        <f t="shared" si="4"/>
        <v>3.0097150323886637</v>
      </c>
      <c r="H12" s="20">
        <f t="shared" si="5"/>
        <v>14.296146403846153</v>
      </c>
    </row>
    <row r="13" spans="1:8" x14ac:dyDescent="0.3">
      <c r="A13" s="8">
        <f t="shared" si="6"/>
        <v>6</v>
      </c>
      <c r="B13" s="18">
        <v>29736.12</v>
      </c>
      <c r="C13" s="18">
        <f t="shared" si="0"/>
        <v>30937.459247999999</v>
      </c>
      <c r="D13" s="18">
        <f t="shared" si="1"/>
        <v>2578.1216039999999</v>
      </c>
      <c r="E13" s="19">
        <f t="shared" si="2"/>
        <v>15.656608931174089</v>
      </c>
      <c r="F13" s="19">
        <f t="shared" si="3"/>
        <v>7.8283044655870446</v>
      </c>
      <c r="G13" s="19">
        <f t="shared" si="4"/>
        <v>3.1313217862348179</v>
      </c>
      <c r="H13" s="20">
        <f t="shared" si="5"/>
        <v>14.873778484615384</v>
      </c>
    </row>
    <row r="14" spans="1:8" x14ac:dyDescent="0.3">
      <c r="A14" s="8">
        <f t="shared" si="6"/>
        <v>7</v>
      </c>
      <c r="B14" s="18">
        <v>29736.12</v>
      </c>
      <c r="C14" s="18">
        <f t="shared" si="0"/>
        <v>30937.459247999999</v>
      </c>
      <c r="D14" s="18">
        <f t="shared" si="1"/>
        <v>2578.1216039999999</v>
      </c>
      <c r="E14" s="19">
        <f t="shared" si="2"/>
        <v>15.656608931174089</v>
      </c>
      <c r="F14" s="19">
        <f t="shared" si="3"/>
        <v>7.8283044655870446</v>
      </c>
      <c r="G14" s="19">
        <f t="shared" si="4"/>
        <v>3.1313217862348179</v>
      </c>
      <c r="H14" s="20">
        <f t="shared" si="5"/>
        <v>14.873778484615384</v>
      </c>
    </row>
    <row r="15" spans="1:8" x14ac:dyDescent="0.3">
      <c r="A15" s="8">
        <f t="shared" si="6"/>
        <v>8</v>
      </c>
      <c r="B15" s="18">
        <v>30650.73</v>
      </c>
      <c r="C15" s="18">
        <f t="shared" si="0"/>
        <v>31889.019491999999</v>
      </c>
      <c r="D15" s="18">
        <f t="shared" si="1"/>
        <v>2657.418291</v>
      </c>
      <c r="E15" s="19">
        <f t="shared" si="2"/>
        <v>16.138167759109312</v>
      </c>
      <c r="F15" s="19">
        <f t="shared" si="3"/>
        <v>8.0690838795546558</v>
      </c>
      <c r="G15" s="19">
        <f t="shared" si="4"/>
        <v>3.2276335518218624</v>
      </c>
      <c r="H15" s="20">
        <f t="shared" si="5"/>
        <v>15.331259371153847</v>
      </c>
    </row>
    <row r="16" spans="1:8" x14ac:dyDescent="0.3">
      <c r="A16" s="8">
        <f t="shared" si="6"/>
        <v>9</v>
      </c>
      <c r="B16" s="18">
        <v>30665.43</v>
      </c>
      <c r="C16" s="18">
        <f t="shared" si="0"/>
        <v>31904.313372000001</v>
      </c>
      <c r="D16" s="18">
        <f t="shared" si="1"/>
        <v>2658.6927809999997</v>
      </c>
      <c r="E16" s="19">
        <f t="shared" si="2"/>
        <v>16.145907576923076</v>
      </c>
      <c r="F16" s="19">
        <f t="shared" si="3"/>
        <v>8.0729537884615379</v>
      </c>
      <c r="G16" s="19">
        <f t="shared" si="4"/>
        <v>3.2291815153846151</v>
      </c>
      <c r="H16" s="20">
        <f t="shared" si="5"/>
        <v>15.338612198076923</v>
      </c>
    </row>
    <row r="17" spans="1:8" x14ac:dyDescent="0.3">
      <c r="A17" s="8">
        <f t="shared" si="6"/>
        <v>10</v>
      </c>
      <c r="B17" s="18">
        <v>32019.63</v>
      </c>
      <c r="C17" s="18">
        <f t="shared" si="0"/>
        <v>33313.223052000001</v>
      </c>
      <c r="D17" s="18">
        <f t="shared" si="1"/>
        <v>2776.1019210000004</v>
      </c>
      <c r="E17" s="19">
        <f t="shared" si="2"/>
        <v>16.858918548582995</v>
      </c>
      <c r="F17" s="19">
        <f t="shared" si="3"/>
        <v>8.4294592742914976</v>
      </c>
      <c r="G17" s="19">
        <f t="shared" si="4"/>
        <v>3.371783709716599</v>
      </c>
      <c r="H17" s="20">
        <f t="shared" si="5"/>
        <v>16.015972621153846</v>
      </c>
    </row>
    <row r="18" spans="1:8" x14ac:dyDescent="0.3">
      <c r="A18" s="8">
        <f t="shared" si="6"/>
        <v>11</v>
      </c>
      <c r="B18" s="18">
        <v>32034.35</v>
      </c>
      <c r="C18" s="18">
        <f t="shared" si="0"/>
        <v>33328.53774</v>
      </c>
      <c r="D18" s="18">
        <f t="shared" si="1"/>
        <v>2777.3781450000001</v>
      </c>
      <c r="E18" s="19">
        <f t="shared" si="2"/>
        <v>16.866668896761134</v>
      </c>
      <c r="F18" s="19">
        <f t="shared" si="3"/>
        <v>8.4333344483805668</v>
      </c>
      <c r="G18" s="19">
        <f t="shared" si="4"/>
        <v>3.3733337793522269</v>
      </c>
      <c r="H18" s="20">
        <f t="shared" si="5"/>
        <v>16.023335451923078</v>
      </c>
    </row>
    <row r="19" spans="1:8" x14ac:dyDescent="0.3">
      <c r="A19" s="8">
        <f t="shared" si="6"/>
        <v>12</v>
      </c>
      <c r="B19" s="18">
        <v>32918.76</v>
      </c>
      <c r="C19" s="18">
        <f t="shared" si="0"/>
        <v>34248.677904000004</v>
      </c>
      <c r="D19" s="18">
        <f t="shared" si="1"/>
        <v>2854.0564920000002</v>
      </c>
      <c r="E19" s="19">
        <f t="shared" si="2"/>
        <v>17.33232687449393</v>
      </c>
      <c r="F19" s="19">
        <f t="shared" si="3"/>
        <v>8.6661634372469649</v>
      </c>
      <c r="G19" s="19">
        <f t="shared" si="4"/>
        <v>3.4664653748987861</v>
      </c>
      <c r="H19" s="20">
        <f t="shared" si="5"/>
        <v>16.465710530769233</v>
      </c>
    </row>
    <row r="20" spans="1:8" x14ac:dyDescent="0.3">
      <c r="A20" s="8">
        <f t="shared" si="6"/>
        <v>13</v>
      </c>
      <c r="B20" s="18">
        <v>32918.76</v>
      </c>
      <c r="C20" s="18">
        <f t="shared" si="0"/>
        <v>34248.677904000004</v>
      </c>
      <c r="D20" s="18">
        <f t="shared" si="1"/>
        <v>2854.0564920000002</v>
      </c>
      <c r="E20" s="19">
        <f t="shared" si="2"/>
        <v>17.33232687449393</v>
      </c>
      <c r="F20" s="19">
        <f t="shared" si="3"/>
        <v>8.6661634372469649</v>
      </c>
      <c r="G20" s="19">
        <f t="shared" si="4"/>
        <v>3.4664653748987861</v>
      </c>
      <c r="H20" s="20">
        <f t="shared" si="5"/>
        <v>16.465710530769233</v>
      </c>
    </row>
    <row r="21" spans="1:8" x14ac:dyDescent="0.3">
      <c r="A21" s="8">
        <f t="shared" si="6"/>
        <v>14</v>
      </c>
      <c r="B21" s="18">
        <v>34107.360000000001</v>
      </c>
      <c r="C21" s="18">
        <f t="shared" si="0"/>
        <v>35485.297343999999</v>
      </c>
      <c r="D21" s="18">
        <f t="shared" si="1"/>
        <v>2957.1081120000003</v>
      </c>
      <c r="E21" s="19">
        <f t="shared" si="2"/>
        <v>17.958146429149796</v>
      </c>
      <c r="F21" s="19">
        <f t="shared" si="3"/>
        <v>8.9790732145748979</v>
      </c>
      <c r="G21" s="19">
        <f t="shared" si="4"/>
        <v>3.591629285829959</v>
      </c>
      <c r="H21" s="20">
        <f t="shared" si="5"/>
        <v>17.060239107692308</v>
      </c>
    </row>
    <row r="22" spans="1:8" x14ac:dyDescent="0.3">
      <c r="A22" s="8">
        <f t="shared" si="6"/>
        <v>15</v>
      </c>
      <c r="B22" s="18">
        <v>34122.080000000002</v>
      </c>
      <c r="C22" s="18">
        <f t="shared" si="0"/>
        <v>35500.612032000005</v>
      </c>
      <c r="D22" s="18">
        <f t="shared" si="1"/>
        <v>2958.3843360000001</v>
      </c>
      <c r="E22" s="19">
        <f t="shared" si="2"/>
        <v>17.965896777327938</v>
      </c>
      <c r="F22" s="19">
        <f t="shared" si="3"/>
        <v>8.9829483886639689</v>
      </c>
      <c r="G22" s="19">
        <f t="shared" si="4"/>
        <v>3.5931793554655878</v>
      </c>
      <c r="H22" s="20">
        <f t="shared" si="5"/>
        <v>17.067601938461539</v>
      </c>
    </row>
    <row r="23" spans="1:8" x14ac:dyDescent="0.3">
      <c r="A23" s="8">
        <f t="shared" si="6"/>
        <v>16</v>
      </c>
      <c r="B23" s="18">
        <v>35476.28</v>
      </c>
      <c r="C23" s="18">
        <f t="shared" si="0"/>
        <v>36909.521712000002</v>
      </c>
      <c r="D23" s="18">
        <f t="shared" si="1"/>
        <v>3075.7934759999998</v>
      </c>
      <c r="E23" s="19">
        <f t="shared" si="2"/>
        <v>18.678907748987854</v>
      </c>
      <c r="F23" s="19">
        <f t="shared" si="3"/>
        <v>9.3394538744939268</v>
      </c>
      <c r="G23" s="19">
        <f t="shared" si="4"/>
        <v>3.7357815497975708</v>
      </c>
      <c r="H23" s="20">
        <f t="shared" si="5"/>
        <v>17.744962361538462</v>
      </c>
    </row>
    <row r="24" spans="1:8" x14ac:dyDescent="0.3">
      <c r="A24" s="8">
        <f t="shared" si="6"/>
        <v>17</v>
      </c>
      <c r="B24" s="18">
        <v>35490.97</v>
      </c>
      <c r="C24" s="18">
        <f t="shared" si="0"/>
        <v>36924.805187999998</v>
      </c>
      <c r="D24" s="18">
        <f t="shared" si="1"/>
        <v>3077.0670989999999</v>
      </c>
      <c r="E24" s="19">
        <f t="shared" si="2"/>
        <v>18.686642301619433</v>
      </c>
      <c r="F24" s="19">
        <f t="shared" si="3"/>
        <v>9.3433211508097163</v>
      </c>
      <c r="G24" s="19">
        <f t="shared" si="4"/>
        <v>3.7373284603238863</v>
      </c>
      <c r="H24" s="20">
        <f t="shared" si="5"/>
        <v>17.752310186538462</v>
      </c>
    </row>
    <row r="25" spans="1:8" x14ac:dyDescent="0.3">
      <c r="A25" s="8">
        <f t="shared" si="6"/>
        <v>18</v>
      </c>
      <c r="B25" s="18">
        <v>36845.17</v>
      </c>
      <c r="C25" s="18">
        <f t="shared" si="0"/>
        <v>38333.714867999995</v>
      </c>
      <c r="D25" s="18">
        <f t="shared" si="1"/>
        <v>3194.4762390000001</v>
      </c>
      <c r="E25" s="19">
        <f t="shared" si="2"/>
        <v>19.399653273279348</v>
      </c>
      <c r="F25" s="19">
        <f t="shared" si="3"/>
        <v>9.6998266366396741</v>
      </c>
      <c r="G25" s="19">
        <f t="shared" si="4"/>
        <v>3.8799306546558698</v>
      </c>
      <c r="H25" s="20">
        <f t="shared" si="5"/>
        <v>18.429670609615382</v>
      </c>
    </row>
    <row r="26" spans="1:8" x14ac:dyDescent="0.3">
      <c r="A26" s="8">
        <f t="shared" si="6"/>
        <v>19</v>
      </c>
      <c r="B26" s="18">
        <v>36859.910000000003</v>
      </c>
      <c r="C26" s="18">
        <f t="shared" si="0"/>
        <v>38349.050364000002</v>
      </c>
      <c r="D26" s="18">
        <f t="shared" si="1"/>
        <v>3195.7541970000002</v>
      </c>
      <c r="E26" s="19">
        <f t="shared" si="2"/>
        <v>19.407414151821865</v>
      </c>
      <c r="F26" s="19">
        <f t="shared" si="3"/>
        <v>9.7037070759109323</v>
      </c>
      <c r="G26" s="19">
        <f t="shared" si="4"/>
        <v>3.8814828303643729</v>
      </c>
      <c r="H26" s="20">
        <f t="shared" si="5"/>
        <v>18.43704344423077</v>
      </c>
    </row>
    <row r="27" spans="1:8" x14ac:dyDescent="0.3">
      <c r="A27" s="8">
        <f t="shared" si="6"/>
        <v>20</v>
      </c>
      <c r="B27" s="18">
        <v>38214.1</v>
      </c>
      <c r="C27" s="18">
        <f t="shared" si="0"/>
        <v>39757.949639999999</v>
      </c>
      <c r="D27" s="18">
        <f t="shared" si="1"/>
        <v>3313.1624699999998</v>
      </c>
      <c r="E27" s="19">
        <f t="shared" si="2"/>
        <v>20.120419858299595</v>
      </c>
      <c r="F27" s="19">
        <f t="shared" si="3"/>
        <v>10.060209929149798</v>
      </c>
      <c r="G27" s="19">
        <f t="shared" si="4"/>
        <v>4.0240839716599188</v>
      </c>
      <c r="H27" s="20">
        <f t="shared" si="5"/>
        <v>19.114398865384615</v>
      </c>
    </row>
    <row r="28" spans="1:8" x14ac:dyDescent="0.3">
      <c r="A28" s="8">
        <f t="shared" si="6"/>
        <v>21</v>
      </c>
      <c r="B28" s="18">
        <v>38228.79</v>
      </c>
      <c r="C28" s="18">
        <f t="shared" si="0"/>
        <v>39773.233116000003</v>
      </c>
      <c r="D28" s="18">
        <f t="shared" si="1"/>
        <v>3314.4360930000003</v>
      </c>
      <c r="E28" s="19">
        <f t="shared" si="2"/>
        <v>20.128154410931177</v>
      </c>
      <c r="F28" s="19">
        <f t="shared" si="3"/>
        <v>10.064077205465589</v>
      </c>
      <c r="G28" s="19">
        <f t="shared" si="4"/>
        <v>4.0256308821862357</v>
      </c>
      <c r="H28" s="20">
        <f t="shared" si="5"/>
        <v>19.121746690384615</v>
      </c>
    </row>
    <row r="29" spans="1:8" x14ac:dyDescent="0.3">
      <c r="A29" s="8">
        <f t="shared" si="6"/>
        <v>22</v>
      </c>
      <c r="B29" s="18">
        <v>39583</v>
      </c>
      <c r="C29" s="18">
        <f t="shared" si="0"/>
        <v>41182.153200000001</v>
      </c>
      <c r="D29" s="18">
        <f t="shared" si="1"/>
        <v>3431.8461000000002</v>
      </c>
      <c r="E29" s="19">
        <f t="shared" si="2"/>
        <v>20.841170647773279</v>
      </c>
      <c r="F29" s="19">
        <f t="shared" si="3"/>
        <v>10.420585323886639</v>
      </c>
      <c r="G29" s="19">
        <f t="shared" si="4"/>
        <v>4.1682341295546559</v>
      </c>
      <c r="H29" s="20">
        <f t="shared" si="5"/>
        <v>19.799112115384617</v>
      </c>
    </row>
    <row r="30" spans="1:8" x14ac:dyDescent="0.3">
      <c r="A30" s="8">
        <f t="shared" si="6"/>
        <v>23</v>
      </c>
      <c r="B30" s="18">
        <v>40951.919999999998</v>
      </c>
      <c r="C30" s="18">
        <f t="shared" si="0"/>
        <v>42606.377567999996</v>
      </c>
      <c r="D30" s="18">
        <f t="shared" si="1"/>
        <v>3550.5314639999997</v>
      </c>
      <c r="E30" s="19">
        <f t="shared" si="2"/>
        <v>21.561931967611333</v>
      </c>
      <c r="F30" s="19">
        <f t="shared" si="3"/>
        <v>10.780965983805666</v>
      </c>
      <c r="G30" s="19">
        <f t="shared" si="4"/>
        <v>4.3123863935222664</v>
      </c>
      <c r="H30" s="20">
        <f t="shared" si="5"/>
        <v>20.483835369230768</v>
      </c>
    </row>
    <row r="31" spans="1:8" x14ac:dyDescent="0.3">
      <c r="A31" s="8">
        <f t="shared" si="6"/>
        <v>24</v>
      </c>
      <c r="B31" s="18">
        <v>42306.13</v>
      </c>
      <c r="C31" s="18">
        <f t="shared" si="0"/>
        <v>44015.297651999994</v>
      </c>
      <c r="D31" s="18">
        <f t="shared" si="1"/>
        <v>3667.9414710000001</v>
      </c>
      <c r="E31" s="19">
        <f t="shared" si="2"/>
        <v>22.274948204453437</v>
      </c>
      <c r="F31" s="19">
        <f t="shared" si="3"/>
        <v>11.137474102226719</v>
      </c>
      <c r="G31" s="19">
        <f t="shared" si="4"/>
        <v>4.4549896408906875</v>
      </c>
      <c r="H31" s="20">
        <f t="shared" si="5"/>
        <v>21.161200794230766</v>
      </c>
    </row>
    <row r="32" spans="1:8" x14ac:dyDescent="0.3">
      <c r="A32" s="8">
        <f t="shared" si="6"/>
        <v>25</v>
      </c>
      <c r="B32" s="18">
        <v>42397.59</v>
      </c>
      <c r="C32" s="18">
        <f t="shared" si="0"/>
        <v>44110.452635999995</v>
      </c>
      <c r="D32" s="18">
        <f t="shared" si="1"/>
        <v>3675.8710529999998</v>
      </c>
      <c r="E32" s="19">
        <f t="shared" si="2"/>
        <v>22.323103560728743</v>
      </c>
      <c r="F32" s="19">
        <f t="shared" si="3"/>
        <v>11.161551780364372</v>
      </c>
      <c r="G32" s="19">
        <f t="shared" si="4"/>
        <v>4.4646207121457486</v>
      </c>
      <c r="H32" s="20">
        <f t="shared" si="5"/>
        <v>21.206948382692303</v>
      </c>
    </row>
    <row r="33" spans="1:8" x14ac:dyDescent="0.3">
      <c r="A33" s="8">
        <f t="shared" si="6"/>
        <v>26</v>
      </c>
      <c r="B33" s="18">
        <v>42468.74</v>
      </c>
      <c r="C33" s="18">
        <f t="shared" si="0"/>
        <v>44184.477095999995</v>
      </c>
      <c r="D33" s="18">
        <f t="shared" si="1"/>
        <v>3682.0397579999999</v>
      </c>
      <c r="E33" s="19">
        <f t="shared" si="2"/>
        <v>22.360565331983803</v>
      </c>
      <c r="F33" s="19">
        <f t="shared" si="3"/>
        <v>11.180282665991902</v>
      </c>
      <c r="G33" s="19">
        <f t="shared" si="4"/>
        <v>4.4721130663967603</v>
      </c>
      <c r="H33" s="20">
        <f t="shared" si="5"/>
        <v>21.242537065384614</v>
      </c>
    </row>
    <row r="34" spans="1:8" x14ac:dyDescent="0.3">
      <c r="A34" s="8">
        <f t="shared" si="6"/>
        <v>27</v>
      </c>
      <c r="B34" s="18">
        <v>42549.47</v>
      </c>
      <c r="C34" s="18">
        <f t="shared" si="0"/>
        <v>44268.468588000003</v>
      </c>
      <c r="D34" s="18">
        <f t="shared" si="1"/>
        <v>3689.0390490000004</v>
      </c>
      <c r="E34" s="19">
        <f t="shared" si="2"/>
        <v>22.403071147773282</v>
      </c>
      <c r="F34" s="19">
        <f t="shared" si="3"/>
        <v>11.201535573886641</v>
      </c>
      <c r="G34" s="19">
        <f t="shared" si="4"/>
        <v>4.4806142295546563</v>
      </c>
      <c r="H34" s="20">
        <f t="shared" si="5"/>
        <v>21.282917590384617</v>
      </c>
    </row>
    <row r="35" spans="1:8" x14ac:dyDescent="0.3">
      <c r="A35" s="8">
        <f t="shared" si="6"/>
        <v>28</v>
      </c>
      <c r="B35" s="18">
        <v>42610.559999999998</v>
      </c>
      <c r="C35" s="18">
        <f t="shared" si="0"/>
        <v>44332.026623999998</v>
      </c>
      <c r="D35" s="18">
        <f t="shared" si="1"/>
        <v>3694.3355519999996</v>
      </c>
      <c r="E35" s="19">
        <f t="shared" si="2"/>
        <v>22.435236145748988</v>
      </c>
      <c r="F35" s="19">
        <f t="shared" si="3"/>
        <v>11.217618072874494</v>
      </c>
      <c r="G35" s="19">
        <f t="shared" si="4"/>
        <v>4.4870472291497974</v>
      </c>
      <c r="H35" s="20">
        <f t="shared" si="5"/>
        <v>21.313474338461539</v>
      </c>
    </row>
    <row r="36" spans="1:8" x14ac:dyDescent="0.3">
      <c r="A36" s="8">
        <f t="shared" si="6"/>
        <v>29</v>
      </c>
      <c r="B36" s="18">
        <v>42667.12</v>
      </c>
      <c r="C36" s="18">
        <f t="shared" si="0"/>
        <v>44390.871648</v>
      </c>
      <c r="D36" s="18">
        <f t="shared" si="1"/>
        <v>3699.2393040000002</v>
      </c>
      <c r="E36" s="19">
        <f t="shared" si="2"/>
        <v>22.465016016194333</v>
      </c>
      <c r="F36" s="19">
        <f t="shared" si="3"/>
        <v>11.232508008097167</v>
      </c>
      <c r="G36" s="19">
        <f t="shared" si="4"/>
        <v>4.4930032032388665</v>
      </c>
      <c r="H36" s="20">
        <f t="shared" si="5"/>
        <v>21.341765215384616</v>
      </c>
    </row>
    <row r="37" spans="1:8" x14ac:dyDescent="0.3">
      <c r="A37" s="8">
        <f t="shared" si="6"/>
        <v>30</v>
      </c>
      <c r="B37" s="18">
        <v>42719.56</v>
      </c>
      <c r="C37" s="18">
        <f t="shared" si="0"/>
        <v>44445.430223999996</v>
      </c>
      <c r="D37" s="18">
        <f t="shared" si="1"/>
        <v>3703.785852</v>
      </c>
      <c r="E37" s="19">
        <f t="shared" si="2"/>
        <v>22.492626631578947</v>
      </c>
      <c r="F37" s="19">
        <f t="shared" si="3"/>
        <v>11.246313315789473</v>
      </c>
      <c r="G37" s="19">
        <f t="shared" si="4"/>
        <v>4.4985253263157894</v>
      </c>
      <c r="H37" s="20">
        <f t="shared" si="5"/>
        <v>21.367995299999997</v>
      </c>
    </row>
    <row r="38" spans="1:8" x14ac:dyDescent="0.3">
      <c r="A38" s="8">
        <f t="shared" si="6"/>
        <v>31</v>
      </c>
      <c r="B38" s="18">
        <v>42768.1</v>
      </c>
      <c r="C38" s="18">
        <f t="shared" si="0"/>
        <v>44495.931239999998</v>
      </c>
      <c r="D38" s="18">
        <f t="shared" si="1"/>
        <v>3707.9942699999997</v>
      </c>
      <c r="E38" s="19">
        <f t="shared" si="2"/>
        <v>22.518183825910931</v>
      </c>
      <c r="F38" s="19">
        <f t="shared" si="3"/>
        <v>11.259091912955466</v>
      </c>
      <c r="G38" s="19">
        <f t="shared" si="4"/>
        <v>4.5036367651821863</v>
      </c>
      <c r="H38" s="20">
        <f t="shared" si="5"/>
        <v>21.392274634615383</v>
      </c>
    </row>
    <row r="39" spans="1:8" x14ac:dyDescent="0.3">
      <c r="A39" s="8">
        <f t="shared" si="6"/>
        <v>32</v>
      </c>
      <c r="B39" s="18">
        <v>42813.05</v>
      </c>
      <c r="C39" s="18">
        <f t="shared" si="0"/>
        <v>44542.697220000002</v>
      </c>
      <c r="D39" s="18">
        <f t="shared" si="1"/>
        <v>3711.8914350000005</v>
      </c>
      <c r="E39" s="19">
        <f t="shared" si="2"/>
        <v>22.541850819838057</v>
      </c>
      <c r="F39" s="19">
        <f t="shared" si="3"/>
        <v>11.270925409919029</v>
      </c>
      <c r="G39" s="19">
        <f t="shared" si="4"/>
        <v>4.5083701639676113</v>
      </c>
      <c r="H39" s="20">
        <f t="shared" si="5"/>
        <v>21.414758278846154</v>
      </c>
    </row>
    <row r="40" spans="1:8" x14ac:dyDescent="0.3">
      <c r="A40" s="8">
        <f t="shared" si="6"/>
        <v>33</v>
      </c>
      <c r="B40" s="18">
        <v>42854.66</v>
      </c>
      <c r="C40" s="18">
        <f t="shared" si="0"/>
        <v>44585.988264000007</v>
      </c>
      <c r="D40" s="18">
        <f t="shared" si="1"/>
        <v>3715.499022</v>
      </c>
      <c r="E40" s="19">
        <f t="shared" si="2"/>
        <v>22.563759242914983</v>
      </c>
      <c r="F40" s="19">
        <f t="shared" si="3"/>
        <v>11.281879621457492</v>
      </c>
      <c r="G40" s="19">
        <f t="shared" si="4"/>
        <v>4.5127518485829965</v>
      </c>
      <c r="H40" s="20">
        <f t="shared" si="5"/>
        <v>21.435571280769235</v>
      </c>
    </row>
    <row r="41" spans="1:8" x14ac:dyDescent="0.3">
      <c r="A41" s="8">
        <f t="shared" si="6"/>
        <v>34</v>
      </c>
      <c r="B41" s="18">
        <v>42893.22</v>
      </c>
      <c r="C41" s="18">
        <f t="shared" si="0"/>
        <v>44626.106088</v>
      </c>
      <c r="D41" s="18">
        <f t="shared" si="1"/>
        <v>3718.8421739999999</v>
      </c>
      <c r="E41" s="19">
        <f t="shared" si="2"/>
        <v>22.584061785425103</v>
      </c>
      <c r="F41" s="19">
        <f t="shared" si="3"/>
        <v>11.292030892712551</v>
      </c>
      <c r="G41" s="19">
        <f t="shared" si="4"/>
        <v>4.5168123570850209</v>
      </c>
      <c r="H41" s="20">
        <f t="shared" si="5"/>
        <v>21.454858696153845</v>
      </c>
    </row>
    <row r="42" spans="1:8" x14ac:dyDescent="0.3">
      <c r="A42" s="21">
        <f t="shared" si="6"/>
        <v>35</v>
      </c>
      <c r="B42" s="22">
        <v>42928.9</v>
      </c>
      <c r="C42" s="22">
        <f t="shared" si="0"/>
        <v>44663.227559999999</v>
      </c>
      <c r="D42" s="22">
        <f t="shared" si="1"/>
        <v>3721.9356299999999</v>
      </c>
      <c r="E42" s="23">
        <f t="shared" si="2"/>
        <v>22.602847955465588</v>
      </c>
      <c r="F42" s="23">
        <f t="shared" si="3"/>
        <v>11.301423977732794</v>
      </c>
      <c r="G42" s="23">
        <f t="shared" si="4"/>
        <v>4.5205695910931176</v>
      </c>
      <c r="H42" s="24">
        <f t="shared" si="5"/>
        <v>21.472705557692308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0</v>
      </c>
      <c r="B1" s="1" t="s">
        <v>53</v>
      </c>
    </row>
    <row r="2" spans="1:8" x14ac:dyDescent="0.3">
      <c r="A2" s="4"/>
      <c r="D2" s="3">
        <f>Inhoud!B4</f>
        <v>44652</v>
      </c>
    </row>
    <row r="3" spans="1:8" ht="14.4" x14ac:dyDescent="0.3">
      <c r="A3" s="1"/>
      <c r="B3" s="1"/>
      <c r="C3" s="5" t="s">
        <v>1</v>
      </c>
      <c r="D3" s="37">
        <f>Inhoud!B6</f>
        <v>1.0404</v>
      </c>
    </row>
    <row r="4" spans="1:8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8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28170.69</v>
      </c>
      <c r="C7" s="18">
        <f t="shared" ref="C7:C42" si="0">B7*$D$3</f>
        <v>29308.785875999998</v>
      </c>
      <c r="D7" s="18">
        <f t="shared" ref="D7:D42" si="1">B7/12*$D$3</f>
        <v>2442.398823</v>
      </c>
      <c r="E7" s="19">
        <f t="shared" ref="E7:E42" si="2">C7/1976</f>
        <v>14.832381516194332</v>
      </c>
      <c r="F7" s="19">
        <f>E7/2</f>
        <v>7.4161907580971658</v>
      </c>
      <c r="G7" s="19">
        <f>E7/5</f>
        <v>2.9664763032388661</v>
      </c>
      <c r="H7" s="20">
        <f>C7/2080</f>
        <v>14.090762440384614</v>
      </c>
    </row>
    <row r="8" spans="1:8" x14ac:dyDescent="0.3">
      <c r="A8" s="8">
        <f>A7+1</f>
        <v>1</v>
      </c>
      <c r="B8" s="18">
        <v>28858.13</v>
      </c>
      <c r="C8" s="18">
        <f t="shared" si="0"/>
        <v>30023.998452</v>
      </c>
      <c r="D8" s="18">
        <f t="shared" si="1"/>
        <v>2501.999871</v>
      </c>
      <c r="E8" s="19">
        <f t="shared" si="2"/>
        <v>15.194331200404859</v>
      </c>
      <c r="F8" s="19">
        <f t="shared" ref="F8:F42" si="3">E8/2</f>
        <v>7.5971656002024295</v>
      </c>
      <c r="G8" s="19">
        <f t="shared" ref="G8:G42" si="4">E8/5</f>
        <v>3.0388662400809716</v>
      </c>
      <c r="H8" s="20">
        <f t="shared" ref="H8:H42" si="5">C8/2080</f>
        <v>14.434614640384615</v>
      </c>
    </row>
    <row r="9" spans="1:8" x14ac:dyDescent="0.3">
      <c r="A9" s="8">
        <f t="shared" ref="A9:A42" si="6">A8+1</f>
        <v>2</v>
      </c>
      <c r="B9" s="18">
        <v>29761.26</v>
      </c>
      <c r="C9" s="18">
        <f t="shared" si="0"/>
        <v>30963.614903999998</v>
      </c>
      <c r="D9" s="18">
        <f t="shared" si="1"/>
        <v>2580.301242</v>
      </c>
      <c r="E9" s="19">
        <f t="shared" si="2"/>
        <v>15.669845599190282</v>
      </c>
      <c r="F9" s="19">
        <f t="shared" si="3"/>
        <v>7.8349227995951409</v>
      </c>
      <c r="G9" s="19">
        <f t="shared" si="4"/>
        <v>3.1339691198380564</v>
      </c>
      <c r="H9" s="20">
        <f t="shared" si="5"/>
        <v>14.886353319230768</v>
      </c>
    </row>
    <row r="10" spans="1:8" x14ac:dyDescent="0.3">
      <c r="A10" s="8">
        <f t="shared" si="6"/>
        <v>3</v>
      </c>
      <c r="B10" s="18">
        <v>30704.95</v>
      </c>
      <c r="C10" s="18">
        <f t="shared" si="0"/>
        <v>31945.429980000001</v>
      </c>
      <c r="D10" s="18">
        <f t="shared" si="1"/>
        <v>2662.1191650000001</v>
      </c>
      <c r="E10" s="19">
        <f t="shared" si="2"/>
        <v>16.166715576923078</v>
      </c>
      <c r="F10" s="19">
        <f t="shared" si="3"/>
        <v>8.0833577884615391</v>
      </c>
      <c r="G10" s="19">
        <f t="shared" si="4"/>
        <v>3.2333431153846157</v>
      </c>
      <c r="H10" s="20">
        <f t="shared" si="5"/>
        <v>15.358379798076923</v>
      </c>
    </row>
    <row r="11" spans="1:8" x14ac:dyDescent="0.3">
      <c r="A11" s="8">
        <f t="shared" si="6"/>
        <v>4</v>
      </c>
      <c r="B11" s="18">
        <v>31559.66</v>
      </c>
      <c r="C11" s="18">
        <f t="shared" si="0"/>
        <v>32834.670264</v>
      </c>
      <c r="D11" s="18">
        <f t="shared" si="1"/>
        <v>2736.222522</v>
      </c>
      <c r="E11" s="19">
        <f t="shared" si="2"/>
        <v>16.616735963562753</v>
      </c>
      <c r="F11" s="19">
        <f t="shared" si="3"/>
        <v>8.3083679817813767</v>
      </c>
      <c r="G11" s="19">
        <f t="shared" si="4"/>
        <v>3.3233471927125509</v>
      </c>
      <c r="H11" s="20">
        <f t="shared" si="5"/>
        <v>15.785899165384615</v>
      </c>
    </row>
    <row r="12" spans="1:8" x14ac:dyDescent="0.3">
      <c r="A12" s="8">
        <f t="shared" si="6"/>
        <v>5</v>
      </c>
      <c r="B12" s="18">
        <v>31967.78</v>
      </c>
      <c r="C12" s="18">
        <f t="shared" si="0"/>
        <v>33259.278311999995</v>
      </c>
      <c r="D12" s="18">
        <f t="shared" si="1"/>
        <v>2771.606526</v>
      </c>
      <c r="E12" s="19">
        <f t="shared" si="2"/>
        <v>16.831618578947367</v>
      </c>
      <c r="F12" s="19">
        <f t="shared" si="3"/>
        <v>8.4158092894736836</v>
      </c>
      <c r="G12" s="19">
        <f t="shared" si="4"/>
        <v>3.3663237157894734</v>
      </c>
      <c r="H12" s="20">
        <f t="shared" si="5"/>
        <v>15.990037649999998</v>
      </c>
    </row>
    <row r="13" spans="1:8" x14ac:dyDescent="0.3">
      <c r="A13" s="8">
        <f t="shared" si="6"/>
        <v>6</v>
      </c>
      <c r="B13" s="18">
        <v>32801.93</v>
      </c>
      <c r="C13" s="18">
        <f t="shared" si="0"/>
        <v>34127.127972000002</v>
      </c>
      <c r="D13" s="18">
        <f t="shared" si="1"/>
        <v>2843.9273310000003</v>
      </c>
      <c r="E13" s="19">
        <f t="shared" si="2"/>
        <v>17.270813751012145</v>
      </c>
      <c r="F13" s="19">
        <f t="shared" si="3"/>
        <v>8.6354068755060727</v>
      </c>
      <c r="G13" s="19">
        <f t="shared" si="4"/>
        <v>3.4541627502024292</v>
      </c>
      <c r="H13" s="20">
        <f t="shared" si="5"/>
        <v>16.407273063461538</v>
      </c>
    </row>
    <row r="14" spans="1:8" x14ac:dyDescent="0.3">
      <c r="A14" s="8">
        <f t="shared" si="6"/>
        <v>7</v>
      </c>
      <c r="B14" s="18">
        <v>33175.65</v>
      </c>
      <c r="C14" s="18">
        <f t="shared" si="0"/>
        <v>34515.946260000004</v>
      </c>
      <c r="D14" s="18">
        <f t="shared" si="1"/>
        <v>2876.3288550000002</v>
      </c>
      <c r="E14" s="19">
        <f t="shared" si="2"/>
        <v>17.467584139676116</v>
      </c>
      <c r="F14" s="19">
        <f t="shared" si="3"/>
        <v>8.7337920698380582</v>
      </c>
      <c r="G14" s="19">
        <f t="shared" si="4"/>
        <v>3.4935168279352231</v>
      </c>
      <c r="H14" s="20">
        <f t="shared" si="5"/>
        <v>16.59420493269231</v>
      </c>
    </row>
    <row r="15" spans="1:8" x14ac:dyDescent="0.3">
      <c r="A15" s="8">
        <f t="shared" si="6"/>
        <v>8</v>
      </c>
      <c r="B15" s="18">
        <v>34219.86</v>
      </c>
      <c r="C15" s="18">
        <f t="shared" si="0"/>
        <v>35602.342343999997</v>
      </c>
      <c r="D15" s="18">
        <f t="shared" si="1"/>
        <v>2966.8618620000002</v>
      </c>
      <c r="E15" s="19">
        <f t="shared" si="2"/>
        <v>18.017379728744938</v>
      </c>
      <c r="F15" s="19">
        <f t="shared" si="3"/>
        <v>9.0086898643724691</v>
      </c>
      <c r="G15" s="19">
        <f t="shared" si="4"/>
        <v>3.6034759457489876</v>
      </c>
      <c r="H15" s="20">
        <f t="shared" si="5"/>
        <v>17.116510742307693</v>
      </c>
    </row>
    <row r="16" spans="1:8" x14ac:dyDescent="0.3">
      <c r="A16" s="8">
        <f t="shared" si="6"/>
        <v>9</v>
      </c>
      <c r="B16" s="18">
        <v>34553.730000000003</v>
      </c>
      <c r="C16" s="18">
        <f t="shared" si="0"/>
        <v>35949.700692000006</v>
      </c>
      <c r="D16" s="18">
        <f t="shared" si="1"/>
        <v>2995.8083910000005</v>
      </c>
      <c r="E16" s="19">
        <f t="shared" si="2"/>
        <v>18.193168366396765</v>
      </c>
      <c r="F16" s="19">
        <f t="shared" si="3"/>
        <v>9.0965841831983827</v>
      </c>
      <c r="G16" s="19">
        <f t="shared" si="4"/>
        <v>3.6386336732793532</v>
      </c>
      <c r="H16" s="20">
        <f t="shared" si="5"/>
        <v>17.283509948076926</v>
      </c>
    </row>
    <row r="17" spans="1:8" x14ac:dyDescent="0.3">
      <c r="A17" s="8">
        <f t="shared" si="6"/>
        <v>10</v>
      </c>
      <c r="B17" s="18">
        <v>35266.94</v>
      </c>
      <c r="C17" s="18">
        <f t="shared" si="0"/>
        <v>36691.724376000006</v>
      </c>
      <c r="D17" s="18">
        <f t="shared" si="1"/>
        <v>3057.6436980000003</v>
      </c>
      <c r="E17" s="19">
        <f t="shared" si="2"/>
        <v>18.568686425101216</v>
      </c>
      <c r="F17" s="19">
        <f t="shared" si="3"/>
        <v>9.284343212550608</v>
      </c>
      <c r="G17" s="19">
        <f t="shared" si="4"/>
        <v>3.713737285020243</v>
      </c>
      <c r="H17" s="20">
        <f t="shared" si="5"/>
        <v>17.640252103846155</v>
      </c>
    </row>
    <row r="18" spans="1:8" x14ac:dyDescent="0.3">
      <c r="A18" s="8">
        <f t="shared" si="6"/>
        <v>11</v>
      </c>
      <c r="B18" s="18">
        <v>35555.93</v>
      </c>
      <c r="C18" s="18">
        <f t="shared" si="0"/>
        <v>36992.389572</v>
      </c>
      <c r="D18" s="18">
        <f t="shared" si="1"/>
        <v>3082.6991310000003</v>
      </c>
      <c r="E18" s="19">
        <f t="shared" si="2"/>
        <v>18.720844925101215</v>
      </c>
      <c r="F18" s="19">
        <f t="shared" si="3"/>
        <v>9.3604224625506074</v>
      </c>
      <c r="G18" s="19">
        <f t="shared" si="4"/>
        <v>3.7441689850202429</v>
      </c>
      <c r="H18" s="20">
        <f t="shared" si="5"/>
        <v>17.784802678846155</v>
      </c>
    </row>
    <row r="19" spans="1:8" x14ac:dyDescent="0.3">
      <c r="A19" s="8">
        <f t="shared" si="6"/>
        <v>12</v>
      </c>
      <c r="B19" s="18">
        <v>36505.730000000003</v>
      </c>
      <c r="C19" s="18">
        <f t="shared" si="0"/>
        <v>37980.561492000001</v>
      </c>
      <c r="D19" s="18">
        <f t="shared" si="1"/>
        <v>3165.0467910000002</v>
      </c>
      <c r="E19" s="19">
        <f t="shared" si="2"/>
        <v>19.220931929149799</v>
      </c>
      <c r="F19" s="19">
        <f t="shared" si="3"/>
        <v>9.6104659645748995</v>
      </c>
      <c r="G19" s="19">
        <f t="shared" si="4"/>
        <v>3.8441863858299596</v>
      </c>
      <c r="H19" s="20">
        <f t="shared" si="5"/>
        <v>18.259885332692306</v>
      </c>
    </row>
    <row r="20" spans="1:8" x14ac:dyDescent="0.3">
      <c r="A20" s="8">
        <f t="shared" si="6"/>
        <v>13</v>
      </c>
      <c r="B20" s="18">
        <v>36768.17</v>
      </c>
      <c r="C20" s="18">
        <f t="shared" si="0"/>
        <v>38253.604068000001</v>
      </c>
      <c r="D20" s="18">
        <f t="shared" si="1"/>
        <v>3187.8003389999994</v>
      </c>
      <c r="E20" s="19">
        <f t="shared" si="2"/>
        <v>19.359111370445344</v>
      </c>
      <c r="F20" s="19">
        <f t="shared" si="3"/>
        <v>9.6795556852226721</v>
      </c>
      <c r="G20" s="19">
        <f t="shared" si="4"/>
        <v>3.8718222740890686</v>
      </c>
      <c r="H20" s="20">
        <f t="shared" si="5"/>
        <v>18.391155801923077</v>
      </c>
    </row>
    <row r="21" spans="1:8" x14ac:dyDescent="0.3">
      <c r="A21" s="8">
        <f t="shared" si="6"/>
        <v>14</v>
      </c>
      <c r="B21" s="18">
        <v>37705.29</v>
      </c>
      <c r="C21" s="18">
        <f t="shared" si="0"/>
        <v>39228.583716000001</v>
      </c>
      <c r="D21" s="18">
        <f t="shared" si="1"/>
        <v>3269.0486430000001</v>
      </c>
      <c r="E21" s="19">
        <f t="shared" si="2"/>
        <v>19.852522123481783</v>
      </c>
      <c r="F21" s="19">
        <f t="shared" si="3"/>
        <v>9.9262610617408917</v>
      </c>
      <c r="G21" s="19">
        <f t="shared" si="4"/>
        <v>3.9705044246963568</v>
      </c>
      <c r="H21" s="20">
        <f t="shared" si="5"/>
        <v>18.859896017307694</v>
      </c>
    </row>
    <row r="22" spans="1:8" x14ac:dyDescent="0.3">
      <c r="A22" s="8">
        <f t="shared" si="6"/>
        <v>15</v>
      </c>
      <c r="B22" s="18">
        <v>37936.550000000003</v>
      </c>
      <c r="C22" s="18">
        <f t="shared" si="0"/>
        <v>39469.18662</v>
      </c>
      <c r="D22" s="18">
        <f t="shared" si="1"/>
        <v>3289.0988850000003</v>
      </c>
      <c r="E22" s="19">
        <f t="shared" si="2"/>
        <v>19.974284726720647</v>
      </c>
      <c r="F22" s="19">
        <f t="shared" si="3"/>
        <v>9.9871423633603236</v>
      </c>
      <c r="G22" s="19">
        <f t="shared" si="4"/>
        <v>3.9948569453441296</v>
      </c>
      <c r="H22" s="20">
        <f t="shared" si="5"/>
        <v>18.975570490384616</v>
      </c>
    </row>
    <row r="23" spans="1:8" x14ac:dyDescent="0.3">
      <c r="A23" s="8">
        <f t="shared" si="6"/>
        <v>16</v>
      </c>
      <c r="B23" s="18">
        <v>38844.03</v>
      </c>
      <c r="C23" s="18">
        <f t="shared" si="0"/>
        <v>40413.328812</v>
      </c>
      <c r="D23" s="18">
        <f t="shared" si="1"/>
        <v>3367.7774009999998</v>
      </c>
      <c r="E23" s="19">
        <f t="shared" si="2"/>
        <v>20.452089479757085</v>
      </c>
      <c r="F23" s="19">
        <f t="shared" si="3"/>
        <v>10.226044739878542</v>
      </c>
      <c r="G23" s="19">
        <f t="shared" si="4"/>
        <v>4.0904178959514166</v>
      </c>
      <c r="H23" s="20">
        <f t="shared" si="5"/>
        <v>19.42948500576923</v>
      </c>
    </row>
    <row r="24" spans="1:8" x14ac:dyDescent="0.3">
      <c r="A24" s="8">
        <f t="shared" si="6"/>
        <v>17</v>
      </c>
      <c r="B24" s="18">
        <v>39047.18</v>
      </c>
      <c r="C24" s="18">
        <f t="shared" si="0"/>
        <v>40624.686071999997</v>
      </c>
      <c r="D24" s="18">
        <f t="shared" si="1"/>
        <v>3385.3905060000002</v>
      </c>
      <c r="E24" s="19">
        <f t="shared" si="2"/>
        <v>20.559051655870444</v>
      </c>
      <c r="F24" s="19">
        <f t="shared" si="3"/>
        <v>10.279525827935222</v>
      </c>
      <c r="G24" s="19">
        <f t="shared" si="4"/>
        <v>4.1118103311740892</v>
      </c>
      <c r="H24" s="20">
        <f t="shared" si="5"/>
        <v>19.53109907307692</v>
      </c>
    </row>
    <row r="25" spans="1:8" x14ac:dyDescent="0.3">
      <c r="A25" s="8">
        <f t="shared" si="6"/>
        <v>18</v>
      </c>
      <c r="B25" s="18">
        <v>39928.14</v>
      </c>
      <c r="C25" s="18">
        <f t="shared" si="0"/>
        <v>41541.236855999996</v>
      </c>
      <c r="D25" s="18">
        <f t="shared" si="1"/>
        <v>3461.769738</v>
      </c>
      <c r="E25" s="19">
        <f t="shared" si="2"/>
        <v>21.022893145748984</v>
      </c>
      <c r="F25" s="19">
        <f t="shared" si="3"/>
        <v>10.511446572874492</v>
      </c>
      <c r="G25" s="19">
        <f t="shared" si="4"/>
        <v>4.2045786291497969</v>
      </c>
      <c r="H25" s="20">
        <f t="shared" si="5"/>
        <v>19.971748488461536</v>
      </c>
    </row>
    <row r="26" spans="1:8" x14ac:dyDescent="0.3">
      <c r="A26" s="8">
        <f t="shared" si="6"/>
        <v>19</v>
      </c>
      <c r="B26" s="18">
        <v>40106.21</v>
      </c>
      <c r="C26" s="18">
        <f t="shared" si="0"/>
        <v>41726.500884000001</v>
      </c>
      <c r="D26" s="18">
        <f t="shared" si="1"/>
        <v>3477.2084069999996</v>
      </c>
      <c r="E26" s="19">
        <f t="shared" si="2"/>
        <v>21.116650244939272</v>
      </c>
      <c r="F26" s="19">
        <f t="shared" si="3"/>
        <v>10.558325122469636</v>
      </c>
      <c r="G26" s="19">
        <f t="shared" si="4"/>
        <v>4.2233300489878545</v>
      </c>
      <c r="H26" s="20">
        <f t="shared" si="5"/>
        <v>20.060817732692307</v>
      </c>
    </row>
    <row r="27" spans="1:8" x14ac:dyDescent="0.3">
      <c r="A27" s="8">
        <f t="shared" si="6"/>
        <v>20</v>
      </c>
      <c r="B27" s="18">
        <v>40963.550000000003</v>
      </c>
      <c r="C27" s="18">
        <f t="shared" si="0"/>
        <v>42618.477420000003</v>
      </c>
      <c r="D27" s="18">
        <f t="shared" si="1"/>
        <v>3551.5397850000004</v>
      </c>
      <c r="E27" s="19">
        <f t="shared" si="2"/>
        <v>21.56805537449393</v>
      </c>
      <c r="F27" s="19">
        <f t="shared" si="3"/>
        <v>10.784027687246965</v>
      </c>
      <c r="G27" s="19">
        <f t="shared" si="4"/>
        <v>4.3136110748987857</v>
      </c>
      <c r="H27" s="20">
        <f t="shared" si="5"/>
        <v>20.489652605769233</v>
      </c>
    </row>
    <row r="28" spans="1:8" x14ac:dyDescent="0.3">
      <c r="A28" s="8">
        <f t="shared" si="6"/>
        <v>21</v>
      </c>
      <c r="B28" s="18">
        <v>41119.35</v>
      </c>
      <c r="C28" s="18">
        <f t="shared" si="0"/>
        <v>42780.571739999999</v>
      </c>
      <c r="D28" s="18">
        <f t="shared" si="1"/>
        <v>3565.0476449999996</v>
      </c>
      <c r="E28" s="19">
        <f t="shared" si="2"/>
        <v>21.650086912955466</v>
      </c>
      <c r="F28" s="19">
        <f t="shared" si="3"/>
        <v>10.825043456477733</v>
      </c>
      <c r="G28" s="19">
        <f t="shared" si="4"/>
        <v>4.3300173825910928</v>
      </c>
      <c r="H28" s="20">
        <f t="shared" si="5"/>
        <v>20.567582567307692</v>
      </c>
    </row>
    <row r="29" spans="1:8" x14ac:dyDescent="0.3">
      <c r="A29" s="8">
        <f t="shared" si="6"/>
        <v>22</v>
      </c>
      <c r="B29" s="18">
        <v>41955.79</v>
      </c>
      <c r="C29" s="18">
        <f t="shared" si="0"/>
        <v>43650.803915999997</v>
      </c>
      <c r="D29" s="18">
        <f t="shared" si="1"/>
        <v>3637.5669930000004</v>
      </c>
      <c r="E29" s="19">
        <f t="shared" si="2"/>
        <v>22.090487811740889</v>
      </c>
      <c r="F29" s="19">
        <f t="shared" si="3"/>
        <v>11.045243905870445</v>
      </c>
      <c r="G29" s="19">
        <f t="shared" si="4"/>
        <v>4.4180975623481782</v>
      </c>
      <c r="H29" s="20">
        <f t="shared" si="5"/>
        <v>20.985963421153844</v>
      </c>
    </row>
    <row r="30" spans="1:8" x14ac:dyDescent="0.3">
      <c r="A30" s="8">
        <f t="shared" si="6"/>
        <v>23</v>
      </c>
      <c r="B30" s="18">
        <v>42901.38</v>
      </c>
      <c r="C30" s="18">
        <f t="shared" si="0"/>
        <v>44634.595751999994</v>
      </c>
      <c r="D30" s="18">
        <f t="shared" si="1"/>
        <v>3719.5496459999999</v>
      </c>
      <c r="E30" s="19">
        <f t="shared" si="2"/>
        <v>22.588358174089066</v>
      </c>
      <c r="F30" s="19">
        <f t="shared" si="3"/>
        <v>11.294179087044533</v>
      </c>
      <c r="G30" s="19">
        <f t="shared" si="4"/>
        <v>4.5176716348178134</v>
      </c>
      <c r="H30" s="20">
        <f t="shared" si="5"/>
        <v>21.458940265384612</v>
      </c>
    </row>
    <row r="31" spans="1:8" x14ac:dyDescent="0.3">
      <c r="A31" s="8">
        <f t="shared" si="6"/>
        <v>24</v>
      </c>
      <c r="B31" s="18">
        <v>44320.06</v>
      </c>
      <c r="C31" s="18">
        <f t="shared" si="0"/>
        <v>46110.590423999995</v>
      </c>
      <c r="D31" s="18">
        <f t="shared" si="1"/>
        <v>3842.5492019999997</v>
      </c>
      <c r="E31" s="19">
        <f t="shared" si="2"/>
        <v>23.335319040485828</v>
      </c>
      <c r="F31" s="19">
        <f t="shared" si="3"/>
        <v>11.667659520242914</v>
      </c>
      <c r="G31" s="19">
        <f t="shared" si="4"/>
        <v>4.6670638080971658</v>
      </c>
      <c r="H31" s="20">
        <f t="shared" si="5"/>
        <v>22.168553088461536</v>
      </c>
    </row>
    <row r="32" spans="1:8" x14ac:dyDescent="0.3">
      <c r="A32" s="8">
        <f t="shared" si="6"/>
        <v>25</v>
      </c>
      <c r="B32" s="18">
        <v>44415.89</v>
      </c>
      <c r="C32" s="18">
        <f t="shared" si="0"/>
        <v>46210.291956000001</v>
      </c>
      <c r="D32" s="18">
        <f t="shared" si="1"/>
        <v>3850.8576630000002</v>
      </c>
      <c r="E32" s="19">
        <f t="shared" si="2"/>
        <v>23.385775281376517</v>
      </c>
      <c r="F32" s="19">
        <f t="shared" si="3"/>
        <v>11.692887640688259</v>
      </c>
      <c r="G32" s="19">
        <f t="shared" si="4"/>
        <v>4.6771550562753035</v>
      </c>
      <c r="H32" s="20">
        <f t="shared" si="5"/>
        <v>22.216486517307693</v>
      </c>
    </row>
    <row r="33" spans="1:8" x14ac:dyDescent="0.3">
      <c r="A33" s="8">
        <f t="shared" si="6"/>
        <v>26</v>
      </c>
      <c r="B33" s="18">
        <v>44490.43</v>
      </c>
      <c r="C33" s="18">
        <f t="shared" si="0"/>
        <v>46287.843372000003</v>
      </c>
      <c r="D33" s="18">
        <f t="shared" si="1"/>
        <v>3857.3202809999998</v>
      </c>
      <c r="E33" s="19">
        <f t="shared" si="2"/>
        <v>23.425021949392715</v>
      </c>
      <c r="F33" s="19">
        <f t="shared" si="3"/>
        <v>11.712510974696357</v>
      </c>
      <c r="G33" s="19">
        <f t="shared" si="4"/>
        <v>4.685004389878543</v>
      </c>
      <c r="H33" s="20">
        <f t="shared" si="5"/>
        <v>22.253770851923079</v>
      </c>
    </row>
    <row r="34" spans="1:8" x14ac:dyDescent="0.3">
      <c r="A34" s="8">
        <f t="shared" si="6"/>
        <v>27</v>
      </c>
      <c r="B34" s="18">
        <v>44575.01</v>
      </c>
      <c r="C34" s="18">
        <f t="shared" si="0"/>
        <v>46375.840404000002</v>
      </c>
      <c r="D34" s="18">
        <f t="shared" si="1"/>
        <v>3864.6533670000003</v>
      </c>
      <c r="E34" s="19">
        <f t="shared" si="2"/>
        <v>23.469554860323889</v>
      </c>
      <c r="F34" s="19">
        <f t="shared" si="3"/>
        <v>11.734777430161945</v>
      </c>
      <c r="G34" s="19">
        <f t="shared" si="4"/>
        <v>4.6939109720647778</v>
      </c>
      <c r="H34" s="20">
        <f t="shared" si="5"/>
        <v>22.296077117307693</v>
      </c>
    </row>
    <row r="35" spans="1:8" x14ac:dyDescent="0.3">
      <c r="A35" s="8">
        <f t="shared" si="6"/>
        <v>28</v>
      </c>
      <c r="B35" s="18">
        <v>44639.01</v>
      </c>
      <c r="C35" s="18">
        <f t="shared" si="0"/>
        <v>46442.426004000001</v>
      </c>
      <c r="D35" s="18">
        <f t="shared" si="1"/>
        <v>3870.2021669999999</v>
      </c>
      <c r="E35" s="19">
        <f t="shared" si="2"/>
        <v>23.503252026315788</v>
      </c>
      <c r="F35" s="19">
        <f t="shared" si="3"/>
        <v>11.751626013157894</v>
      </c>
      <c r="G35" s="19">
        <f t="shared" si="4"/>
        <v>4.7006504052631577</v>
      </c>
      <c r="H35" s="20">
        <f t="shared" si="5"/>
        <v>22.328089425000002</v>
      </c>
    </row>
    <row r="36" spans="1:8" x14ac:dyDescent="0.3">
      <c r="A36" s="8">
        <f t="shared" si="6"/>
        <v>29</v>
      </c>
      <c r="B36" s="18">
        <v>44698.26</v>
      </c>
      <c r="C36" s="18">
        <f t="shared" si="0"/>
        <v>46504.069704000001</v>
      </c>
      <c r="D36" s="18">
        <f t="shared" si="1"/>
        <v>3875.3391419999998</v>
      </c>
      <c r="E36" s="19">
        <f t="shared" si="2"/>
        <v>23.534448230769232</v>
      </c>
      <c r="F36" s="19">
        <f t="shared" si="3"/>
        <v>11.767224115384616</v>
      </c>
      <c r="G36" s="19">
        <f t="shared" si="4"/>
        <v>4.7068896461538463</v>
      </c>
      <c r="H36" s="20">
        <f t="shared" si="5"/>
        <v>22.357725819230769</v>
      </c>
    </row>
    <row r="37" spans="1:8" x14ac:dyDescent="0.3">
      <c r="A37" s="8">
        <f t="shared" si="6"/>
        <v>30</v>
      </c>
      <c r="B37" s="18">
        <v>44753.2</v>
      </c>
      <c r="C37" s="18">
        <f t="shared" si="0"/>
        <v>46561.22928</v>
      </c>
      <c r="D37" s="18">
        <f t="shared" si="1"/>
        <v>3880.1024399999997</v>
      </c>
      <c r="E37" s="19">
        <f t="shared" si="2"/>
        <v>23.563375141700405</v>
      </c>
      <c r="F37" s="19">
        <f t="shared" si="3"/>
        <v>11.781687570850202</v>
      </c>
      <c r="G37" s="19">
        <f t="shared" si="4"/>
        <v>4.7126750283400813</v>
      </c>
      <c r="H37" s="20">
        <f t="shared" si="5"/>
        <v>22.385206384615383</v>
      </c>
    </row>
    <row r="38" spans="1:8" x14ac:dyDescent="0.3">
      <c r="A38" s="8">
        <f t="shared" si="6"/>
        <v>31</v>
      </c>
      <c r="B38" s="18">
        <v>44804.05</v>
      </c>
      <c r="C38" s="18">
        <f t="shared" si="0"/>
        <v>46614.133620000001</v>
      </c>
      <c r="D38" s="18">
        <f t="shared" si="1"/>
        <v>3884.5111350000002</v>
      </c>
      <c r="E38" s="19">
        <f t="shared" si="2"/>
        <v>23.590148593117409</v>
      </c>
      <c r="F38" s="19">
        <f t="shared" si="3"/>
        <v>11.795074296558704</v>
      </c>
      <c r="G38" s="19">
        <f t="shared" si="4"/>
        <v>4.7180297186234821</v>
      </c>
      <c r="H38" s="20">
        <f t="shared" si="5"/>
        <v>22.410641163461538</v>
      </c>
    </row>
    <row r="39" spans="1:8" x14ac:dyDescent="0.3">
      <c r="A39" s="8">
        <f t="shared" si="6"/>
        <v>32</v>
      </c>
      <c r="B39" s="18">
        <v>44851.14</v>
      </c>
      <c r="C39" s="18">
        <f t="shared" si="0"/>
        <v>46663.126056000001</v>
      </c>
      <c r="D39" s="18">
        <f t="shared" si="1"/>
        <v>3888.5938379999998</v>
      </c>
      <c r="E39" s="19">
        <f t="shared" si="2"/>
        <v>23.614942336032389</v>
      </c>
      <c r="F39" s="19">
        <f t="shared" si="3"/>
        <v>11.807471168016194</v>
      </c>
      <c r="G39" s="19">
        <f t="shared" si="4"/>
        <v>4.7229884672064779</v>
      </c>
      <c r="H39" s="20">
        <f t="shared" si="5"/>
        <v>22.434195219230769</v>
      </c>
    </row>
    <row r="40" spans="1:8" x14ac:dyDescent="0.3">
      <c r="A40" s="8">
        <f t="shared" si="6"/>
        <v>33</v>
      </c>
      <c r="B40" s="18">
        <v>44894.73</v>
      </c>
      <c r="C40" s="18">
        <f t="shared" si="0"/>
        <v>46708.477092000001</v>
      </c>
      <c r="D40" s="18">
        <f t="shared" si="1"/>
        <v>3892.3730910000004</v>
      </c>
      <c r="E40" s="19">
        <f t="shared" si="2"/>
        <v>23.637893265182186</v>
      </c>
      <c r="F40" s="19">
        <f t="shared" si="3"/>
        <v>11.818946632591093</v>
      </c>
      <c r="G40" s="19">
        <f t="shared" si="4"/>
        <v>4.7275786530364368</v>
      </c>
      <c r="H40" s="20">
        <f t="shared" si="5"/>
        <v>22.455998601923078</v>
      </c>
    </row>
    <row r="41" spans="1:8" x14ac:dyDescent="0.3">
      <c r="A41" s="8">
        <f t="shared" si="6"/>
        <v>34</v>
      </c>
      <c r="B41" s="18">
        <v>44935.13</v>
      </c>
      <c r="C41" s="18">
        <f t="shared" si="0"/>
        <v>46750.509251999996</v>
      </c>
      <c r="D41" s="18">
        <f t="shared" si="1"/>
        <v>3895.8757709999995</v>
      </c>
      <c r="E41" s="19">
        <f t="shared" si="2"/>
        <v>23.659164601214574</v>
      </c>
      <c r="F41" s="19">
        <f t="shared" si="3"/>
        <v>11.829582300607287</v>
      </c>
      <c r="G41" s="19">
        <f t="shared" si="4"/>
        <v>4.7318329202429146</v>
      </c>
      <c r="H41" s="20">
        <f t="shared" si="5"/>
        <v>22.476206371153843</v>
      </c>
    </row>
    <row r="42" spans="1:8" x14ac:dyDescent="0.3">
      <c r="A42" s="21">
        <f t="shared" si="6"/>
        <v>35</v>
      </c>
      <c r="B42" s="22">
        <v>44972.5</v>
      </c>
      <c r="C42" s="22">
        <f t="shared" si="0"/>
        <v>46789.389000000003</v>
      </c>
      <c r="D42" s="22">
        <f t="shared" si="1"/>
        <v>3899.1157499999999</v>
      </c>
      <c r="E42" s="23">
        <f t="shared" si="2"/>
        <v>23.678840587044537</v>
      </c>
      <c r="F42" s="23">
        <f t="shared" si="3"/>
        <v>11.839420293522268</v>
      </c>
      <c r="G42" s="23">
        <f t="shared" si="4"/>
        <v>4.7357681174089077</v>
      </c>
      <c r="H42" s="24">
        <f t="shared" si="5"/>
        <v>22.494898557692309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2"/>
  <sheetViews>
    <sheetView zoomScaleNormal="100" workbookViewId="0">
      <selection activeCell="J12" sqref="J12"/>
    </sheetView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14" ht="14.4" x14ac:dyDescent="0.3">
      <c r="A1" s="1" t="s">
        <v>37</v>
      </c>
      <c r="B1" s="1" t="s">
        <v>54</v>
      </c>
    </row>
    <row r="2" spans="1:14" x14ac:dyDescent="0.3">
      <c r="A2" s="4"/>
      <c r="D2" s="3">
        <f>Inhoud!B4</f>
        <v>44652</v>
      </c>
    </row>
    <row r="3" spans="1:14" ht="14.4" x14ac:dyDescent="0.3">
      <c r="A3" s="1"/>
      <c r="B3" s="1"/>
      <c r="C3" s="5" t="s">
        <v>1</v>
      </c>
      <c r="D3" s="37">
        <f>Inhoud!B6</f>
        <v>1.0404</v>
      </c>
    </row>
    <row r="4" spans="1:14" x14ac:dyDescent="0.3">
      <c r="A4" s="6"/>
      <c r="B4" s="47" t="s">
        <v>2</v>
      </c>
      <c r="C4" s="48"/>
      <c r="D4" s="7" t="s">
        <v>3</v>
      </c>
      <c r="E4" s="47" t="s">
        <v>4</v>
      </c>
      <c r="F4" s="49"/>
      <c r="G4" s="49"/>
      <c r="H4" s="48"/>
    </row>
    <row r="5" spans="1:14" x14ac:dyDescent="0.3">
      <c r="A5" s="8"/>
      <c r="B5" s="9">
        <v>1</v>
      </c>
      <c r="C5" s="10"/>
      <c r="D5" s="10"/>
      <c r="E5" s="50" t="s">
        <v>5</v>
      </c>
      <c r="F5" s="51"/>
      <c r="G5" s="52"/>
      <c r="H5" s="11" t="s">
        <v>6</v>
      </c>
    </row>
    <row r="6" spans="1:14" s="17" customFormat="1" x14ac:dyDescent="0.3">
      <c r="A6" s="12"/>
      <c r="B6" s="27" t="str">
        <f>'L4'!$B$6</f>
        <v>basis 01/01/2022</v>
      </c>
      <c r="C6" s="13">
        <f>D2</f>
        <v>44652</v>
      </c>
      <c r="D6" s="13">
        <f>C6</f>
        <v>44652</v>
      </c>
      <c r="E6" s="14">
        <v>1</v>
      </c>
      <c r="F6" s="15">
        <v>0.5</v>
      </c>
      <c r="G6" s="16">
        <v>0.2</v>
      </c>
      <c r="H6" s="12"/>
    </row>
    <row r="7" spans="1:14" x14ac:dyDescent="0.3">
      <c r="A7" s="8">
        <v>0</v>
      </c>
      <c r="B7" s="18">
        <v>30897.759999999998</v>
      </c>
      <c r="C7" s="18">
        <f t="shared" ref="C7:C42" si="0">B7*$D$3</f>
        <v>32146.029503999998</v>
      </c>
      <c r="D7" s="18">
        <f t="shared" ref="D7:D42" si="1">B7/12*$D$3</f>
        <v>2678.8357919999999</v>
      </c>
      <c r="E7" s="19">
        <f t="shared" ref="E7:E42" si="2">C7/1976</f>
        <v>16.268233554655868</v>
      </c>
      <c r="F7" s="19">
        <f>E7/2</f>
        <v>8.1341167773279341</v>
      </c>
      <c r="G7" s="19">
        <f>E7/5</f>
        <v>3.2536467109311737</v>
      </c>
      <c r="H7" s="20">
        <f>C7/2080</f>
        <v>15.454821876923075</v>
      </c>
    </row>
    <row r="8" spans="1:14" x14ac:dyDescent="0.3">
      <c r="A8" s="8">
        <f>A7+1</f>
        <v>1</v>
      </c>
      <c r="B8" s="18">
        <v>31597.08</v>
      </c>
      <c r="C8" s="18">
        <f t="shared" si="0"/>
        <v>32873.602032000003</v>
      </c>
      <c r="D8" s="18">
        <f t="shared" si="1"/>
        <v>2739.4668360000001</v>
      </c>
      <c r="E8" s="19">
        <f t="shared" si="2"/>
        <v>16.636438275303647</v>
      </c>
      <c r="F8" s="19">
        <f t="shared" ref="F8:F42" si="3">E8/2</f>
        <v>8.3182191376518233</v>
      </c>
      <c r="G8" s="19">
        <f t="shared" ref="G8:G42" si="4">E8/5</f>
        <v>3.3272876550607293</v>
      </c>
      <c r="H8" s="20">
        <f t="shared" ref="H8:H42" si="5">C8/2080</f>
        <v>15.804616361538462</v>
      </c>
    </row>
    <row r="9" spans="1:14" x14ac:dyDescent="0.3">
      <c r="A9" s="8">
        <f t="shared" ref="A9:A42" si="6">A8+1</f>
        <v>2</v>
      </c>
      <c r="B9" s="18">
        <v>32554.9</v>
      </c>
      <c r="C9" s="18">
        <f t="shared" si="0"/>
        <v>33870.117960000003</v>
      </c>
      <c r="D9" s="18">
        <f t="shared" si="1"/>
        <v>2822.50983</v>
      </c>
      <c r="E9" s="19">
        <f t="shared" si="2"/>
        <v>17.140747955465589</v>
      </c>
      <c r="F9" s="19">
        <f t="shared" si="3"/>
        <v>8.5703739777327943</v>
      </c>
      <c r="G9" s="19">
        <f t="shared" si="4"/>
        <v>3.4281495910931179</v>
      </c>
      <c r="H9" s="20">
        <f t="shared" si="5"/>
        <v>16.283710557692309</v>
      </c>
    </row>
    <row r="10" spans="1:14" x14ac:dyDescent="0.3">
      <c r="A10" s="8">
        <f t="shared" si="6"/>
        <v>3</v>
      </c>
      <c r="B10" s="18">
        <v>33633.79</v>
      </c>
      <c r="C10" s="18">
        <f t="shared" si="0"/>
        <v>34992.595116000004</v>
      </c>
      <c r="D10" s="18">
        <f t="shared" si="1"/>
        <v>2916.0495930000002</v>
      </c>
      <c r="E10" s="19">
        <f t="shared" si="2"/>
        <v>17.708803196356278</v>
      </c>
      <c r="F10" s="19">
        <f t="shared" si="3"/>
        <v>8.8544015981781392</v>
      </c>
      <c r="G10" s="19">
        <f t="shared" si="4"/>
        <v>3.5417606392712555</v>
      </c>
      <c r="H10" s="20">
        <f t="shared" si="5"/>
        <v>16.823363036538463</v>
      </c>
    </row>
    <row r="11" spans="1:14" x14ac:dyDescent="0.3">
      <c r="A11" s="8">
        <f t="shared" si="6"/>
        <v>4</v>
      </c>
      <c r="B11" s="18">
        <v>34587.269999999997</v>
      </c>
      <c r="C11" s="18">
        <f t="shared" si="0"/>
        <v>35984.595707999993</v>
      </c>
      <c r="D11" s="18">
        <f t="shared" si="1"/>
        <v>2998.7163089999995</v>
      </c>
      <c r="E11" s="19">
        <f t="shared" si="2"/>
        <v>18.210827787449389</v>
      </c>
      <c r="F11" s="19">
        <f t="shared" si="3"/>
        <v>9.1054138937246947</v>
      </c>
      <c r="G11" s="19">
        <f t="shared" si="4"/>
        <v>3.6421655574898777</v>
      </c>
      <c r="H11" s="20">
        <f t="shared" si="5"/>
        <v>17.300286398076921</v>
      </c>
      <c r="N11" s="2">
        <f>+D12*13*1.12</f>
        <v>44255.422804320006</v>
      </c>
    </row>
    <row r="12" spans="1:14" x14ac:dyDescent="0.3">
      <c r="A12" s="8">
        <f t="shared" si="6"/>
        <v>5</v>
      </c>
      <c r="B12" s="18">
        <v>35057.910000000003</v>
      </c>
      <c r="C12" s="18">
        <f t="shared" si="0"/>
        <v>36474.249564000005</v>
      </c>
      <c r="D12" s="18">
        <f t="shared" si="1"/>
        <v>3039.5207970000001</v>
      </c>
      <c r="E12" s="19">
        <f t="shared" si="2"/>
        <v>18.458628321862349</v>
      </c>
      <c r="F12" s="19">
        <f t="shared" si="3"/>
        <v>9.2293141609311746</v>
      </c>
      <c r="G12" s="19">
        <f t="shared" si="4"/>
        <v>3.6917256643724699</v>
      </c>
      <c r="H12" s="20">
        <f t="shared" si="5"/>
        <v>17.535696905769232</v>
      </c>
      <c r="J12" s="2">
        <f>+D12*19*1.12</f>
        <v>64681.002560160006</v>
      </c>
      <c r="K12" s="2">
        <f>+J12/3</f>
        <v>21560.334186720003</v>
      </c>
      <c r="L12" s="2">
        <f>+(J34-J12)/3/22</f>
        <v>435.90884547636341</v>
      </c>
    </row>
    <row r="13" spans="1:14" x14ac:dyDescent="0.3">
      <c r="A13" s="8">
        <f t="shared" si="6"/>
        <v>6</v>
      </c>
      <c r="B13" s="18">
        <v>36081.919999999998</v>
      </c>
      <c r="C13" s="18">
        <f t="shared" si="0"/>
        <v>37539.629567999997</v>
      </c>
      <c r="D13" s="18">
        <f t="shared" si="1"/>
        <v>3128.3024639999999</v>
      </c>
      <c r="E13" s="19">
        <f t="shared" si="2"/>
        <v>18.997788242914979</v>
      </c>
      <c r="F13" s="19">
        <f t="shared" si="3"/>
        <v>9.4988941214574893</v>
      </c>
      <c r="G13" s="19">
        <f t="shared" si="4"/>
        <v>3.7995576485829958</v>
      </c>
      <c r="H13" s="20">
        <f t="shared" si="5"/>
        <v>18.047898830769228</v>
      </c>
      <c r="J13" s="2">
        <f t="shared" ref="J13:J34" si="7">+D13*19*1.12</f>
        <v>66570.276433920008</v>
      </c>
      <c r="N13" s="2">
        <f>+N11*1.345</f>
        <v>59523.543671810403</v>
      </c>
    </row>
    <row r="14" spans="1:14" x14ac:dyDescent="0.3">
      <c r="A14" s="8">
        <f t="shared" si="6"/>
        <v>7</v>
      </c>
      <c r="B14" s="18">
        <v>36510.99</v>
      </c>
      <c r="C14" s="18">
        <f t="shared" si="0"/>
        <v>37986.033995999998</v>
      </c>
      <c r="D14" s="18">
        <f t="shared" si="1"/>
        <v>3165.502833</v>
      </c>
      <c r="E14" s="19">
        <f t="shared" si="2"/>
        <v>19.223701414979757</v>
      </c>
      <c r="F14" s="19">
        <f t="shared" si="3"/>
        <v>9.6118507074898787</v>
      </c>
      <c r="G14" s="19">
        <f t="shared" si="4"/>
        <v>3.8447402829959514</v>
      </c>
      <c r="H14" s="20">
        <f t="shared" si="5"/>
        <v>18.262516344230768</v>
      </c>
      <c r="J14" s="2">
        <f t="shared" si="7"/>
        <v>67361.900286240008</v>
      </c>
      <c r="N14" s="2">
        <f>+N11/12*0.92</f>
        <v>3392.9157483312006</v>
      </c>
    </row>
    <row r="15" spans="1:14" x14ac:dyDescent="0.3">
      <c r="A15" s="8">
        <f t="shared" si="6"/>
        <v>8</v>
      </c>
      <c r="B15" s="18">
        <v>37705.01</v>
      </c>
      <c r="C15" s="18">
        <f t="shared" si="0"/>
        <v>39228.292404</v>
      </c>
      <c r="D15" s="18">
        <f t="shared" si="1"/>
        <v>3269.0243670000004</v>
      </c>
      <c r="E15" s="19">
        <f t="shared" si="2"/>
        <v>19.852374698380565</v>
      </c>
      <c r="F15" s="19">
        <f t="shared" si="3"/>
        <v>9.9261873491902826</v>
      </c>
      <c r="G15" s="19">
        <f t="shared" si="4"/>
        <v>3.9704749396761132</v>
      </c>
      <c r="H15" s="20">
        <f t="shared" si="5"/>
        <v>18.859755963461538</v>
      </c>
      <c r="J15" s="2">
        <f t="shared" si="7"/>
        <v>69564.838529760018</v>
      </c>
    </row>
    <row r="16" spans="1:14" x14ac:dyDescent="0.3">
      <c r="A16" s="8">
        <f t="shared" si="6"/>
        <v>9</v>
      </c>
      <c r="B16" s="18">
        <v>38090.53</v>
      </c>
      <c r="C16" s="18">
        <f t="shared" si="0"/>
        <v>39629.387411999996</v>
      </c>
      <c r="D16" s="18">
        <f t="shared" si="1"/>
        <v>3302.4489509999999</v>
      </c>
      <c r="E16" s="19">
        <f t="shared" si="2"/>
        <v>20.055358002024288</v>
      </c>
      <c r="F16" s="19">
        <f t="shared" si="3"/>
        <v>10.027679001012144</v>
      </c>
      <c r="G16" s="19">
        <f t="shared" si="4"/>
        <v>4.0110716004048577</v>
      </c>
      <c r="H16" s="20">
        <f t="shared" si="5"/>
        <v>19.052590101923077</v>
      </c>
      <c r="J16" s="2">
        <f t="shared" si="7"/>
        <v>70276.113677280009</v>
      </c>
      <c r="N16" s="2">
        <f>+N14+N13</f>
        <v>62916.459420141604</v>
      </c>
    </row>
    <row r="17" spans="1:14" x14ac:dyDescent="0.3">
      <c r="A17" s="8">
        <f t="shared" si="6"/>
        <v>10</v>
      </c>
      <c r="B17" s="18">
        <v>39240.67</v>
      </c>
      <c r="C17" s="18">
        <f t="shared" si="0"/>
        <v>40825.993067999996</v>
      </c>
      <c r="D17" s="18">
        <f t="shared" si="1"/>
        <v>3402.1660889999998</v>
      </c>
      <c r="E17" s="19">
        <f t="shared" si="2"/>
        <v>20.660927665991903</v>
      </c>
      <c r="F17" s="19">
        <f t="shared" si="3"/>
        <v>10.330463832995951</v>
      </c>
      <c r="G17" s="19">
        <f t="shared" si="4"/>
        <v>4.1321855331983803</v>
      </c>
      <c r="H17" s="20">
        <f t="shared" si="5"/>
        <v>19.627881282692307</v>
      </c>
      <c r="J17" s="2">
        <f t="shared" si="7"/>
        <v>72398.094373920001</v>
      </c>
    </row>
    <row r="18" spans="1:14" x14ac:dyDescent="0.3">
      <c r="A18" s="8">
        <f t="shared" si="6"/>
        <v>11</v>
      </c>
      <c r="B18" s="18">
        <v>39584.980000000003</v>
      </c>
      <c r="C18" s="18">
        <f t="shared" si="0"/>
        <v>41184.213192000003</v>
      </c>
      <c r="D18" s="18">
        <f t="shared" si="1"/>
        <v>3432.0177659999999</v>
      </c>
      <c r="E18" s="19">
        <f t="shared" si="2"/>
        <v>20.842213153846156</v>
      </c>
      <c r="F18" s="19">
        <f t="shared" si="3"/>
        <v>10.421106576923078</v>
      </c>
      <c r="G18" s="19">
        <f t="shared" si="4"/>
        <v>4.1684426307692313</v>
      </c>
      <c r="H18" s="20">
        <f t="shared" si="5"/>
        <v>19.800102496153848</v>
      </c>
      <c r="J18" s="2">
        <f t="shared" si="7"/>
        <v>73033.338060480004</v>
      </c>
      <c r="N18" s="2">
        <f>+N16*1.03</f>
        <v>64803.953202745855</v>
      </c>
    </row>
    <row r="19" spans="1:14" x14ac:dyDescent="0.3">
      <c r="A19" s="8">
        <f t="shared" si="6"/>
        <v>12</v>
      </c>
      <c r="B19" s="18">
        <v>40694.14</v>
      </c>
      <c r="C19" s="18">
        <f t="shared" si="0"/>
        <v>42338.183255999997</v>
      </c>
      <c r="D19" s="18">
        <f t="shared" si="1"/>
        <v>3528.1819379999997</v>
      </c>
      <c r="E19" s="19">
        <f t="shared" si="2"/>
        <v>21.426206101214571</v>
      </c>
      <c r="F19" s="19">
        <f t="shared" si="3"/>
        <v>10.713103050607286</v>
      </c>
      <c r="G19" s="19">
        <f t="shared" si="4"/>
        <v>4.2852412202429147</v>
      </c>
      <c r="H19" s="20">
        <f t="shared" si="5"/>
        <v>20.354895796153844</v>
      </c>
      <c r="J19" s="2">
        <f t="shared" si="7"/>
        <v>75079.711640640002</v>
      </c>
    </row>
    <row r="20" spans="1:14" x14ac:dyDescent="0.3">
      <c r="A20" s="8">
        <f t="shared" si="6"/>
        <v>13</v>
      </c>
      <c r="B20" s="18">
        <v>40999.15</v>
      </c>
      <c r="C20" s="18">
        <f t="shared" si="0"/>
        <v>42655.515660000005</v>
      </c>
      <c r="D20" s="18">
        <f t="shared" si="1"/>
        <v>3554.6263049999998</v>
      </c>
      <c r="E20" s="19">
        <f t="shared" si="2"/>
        <v>21.586799423076926</v>
      </c>
      <c r="F20" s="19">
        <f t="shared" si="3"/>
        <v>10.793399711538463</v>
      </c>
      <c r="G20" s="19">
        <f t="shared" si="4"/>
        <v>4.3173598846153851</v>
      </c>
      <c r="H20" s="20">
        <f t="shared" si="5"/>
        <v>20.507459451923079</v>
      </c>
      <c r="J20" s="2">
        <f t="shared" si="7"/>
        <v>75642.447770400002</v>
      </c>
    </row>
    <row r="21" spans="1:14" x14ac:dyDescent="0.3">
      <c r="A21" s="8">
        <f t="shared" si="6"/>
        <v>14</v>
      </c>
      <c r="B21" s="18">
        <v>42070.73</v>
      </c>
      <c r="C21" s="18">
        <f t="shared" si="0"/>
        <v>43770.387492000002</v>
      </c>
      <c r="D21" s="18">
        <f t="shared" si="1"/>
        <v>3647.5322910000004</v>
      </c>
      <c r="E21" s="19">
        <f t="shared" si="2"/>
        <v>22.151005815789475</v>
      </c>
      <c r="F21" s="19">
        <f t="shared" si="3"/>
        <v>11.075502907894737</v>
      </c>
      <c r="G21" s="19">
        <f t="shared" si="4"/>
        <v>4.4302011631578946</v>
      </c>
      <c r="H21" s="20">
        <f t="shared" si="5"/>
        <v>21.043455525000002</v>
      </c>
      <c r="J21" s="2">
        <f t="shared" si="7"/>
        <v>77619.487152480011</v>
      </c>
    </row>
    <row r="22" spans="1:14" x14ac:dyDescent="0.3">
      <c r="A22" s="8">
        <f t="shared" si="6"/>
        <v>15</v>
      </c>
      <c r="B22" s="18">
        <v>42339.99</v>
      </c>
      <c r="C22" s="18">
        <f t="shared" si="0"/>
        <v>44050.525595999999</v>
      </c>
      <c r="D22" s="18">
        <f t="shared" si="1"/>
        <v>3670.877133</v>
      </c>
      <c r="E22" s="19">
        <f t="shared" si="2"/>
        <v>22.292776111336032</v>
      </c>
      <c r="F22" s="19">
        <f t="shared" si="3"/>
        <v>11.146388055668016</v>
      </c>
      <c r="G22" s="19">
        <f t="shared" si="4"/>
        <v>4.458555222267206</v>
      </c>
      <c r="H22" s="20">
        <f t="shared" si="5"/>
        <v>21.17813730576923</v>
      </c>
      <c r="J22" s="2">
        <f t="shared" si="7"/>
        <v>78116.26539024002</v>
      </c>
    </row>
    <row r="23" spans="1:14" x14ac:dyDescent="0.3">
      <c r="A23" s="8">
        <f t="shared" si="6"/>
        <v>16</v>
      </c>
      <c r="B23" s="18">
        <v>43404.57</v>
      </c>
      <c r="C23" s="18">
        <f t="shared" si="0"/>
        <v>45158.114627999996</v>
      </c>
      <c r="D23" s="18">
        <f t="shared" si="1"/>
        <v>3763.1762189999999</v>
      </c>
      <c r="E23" s="19">
        <f t="shared" si="2"/>
        <v>22.853296876518215</v>
      </c>
      <c r="F23" s="19">
        <f t="shared" si="3"/>
        <v>11.426648438259107</v>
      </c>
      <c r="G23" s="19">
        <f t="shared" si="4"/>
        <v>4.5706593753036433</v>
      </c>
      <c r="H23" s="20">
        <f t="shared" si="5"/>
        <v>21.710632032692306</v>
      </c>
      <c r="J23" s="2">
        <f t="shared" si="7"/>
        <v>80080.389940320005</v>
      </c>
    </row>
    <row r="24" spans="1:14" x14ac:dyDescent="0.3">
      <c r="A24" s="8">
        <f t="shared" si="6"/>
        <v>17</v>
      </c>
      <c r="B24" s="18">
        <v>43666.97</v>
      </c>
      <c r="C24" s="18">
        <f t="shared" si="0"/>
        <v>45431.115588000001</v>
      </c>
      <c r="D24" s="18">
        <f t="shared" si="1"/>
        <v>3785.9262990000002</v>
      </c>
      <c r="E24" s="19">
        <f t="shared" si="2"/>
        <v>22.991455257085022</v>
      </c>
      <c r="F24" s="19">
        <f t="shared" si="3"/>
        <v>11.495727628542511</v>
      </c>
      <c r="G24" s="19">
        <f t="shared" si="4"/>
        <v>4.5982910514170046</v>
      </c>
      <c r="H24" s="20">
        <f t="shared" si="5"/>
        <v>21.84188249423077</v>
      </c>
      <c r="J24" s="2">
        <f t="shared" si="7"/>
        <v>80564.511642720012</v>
      </c>
    </row>
    <row r="25" spans="1:14" x14ac:dyDescent="0.3">
      <c r="A25" s="8">
        <f t="shared" si="6"/>
        <v>18</v>
      </c>
      <c r="B25" s="18">
        <v>44697.98</v>
      </c>
      <c r="C25" s="18">
        <f t="shared" si="0"/>
        <v>46503.778392</v>
      </c>
      <c r="D25" s="18">
        <f t="shared" si="1"/>
        <v>3875.3148660000002</v>
      </c>
      <c r="E25" s="19">
        <f t="shared" si="2"/>
        <v>23.534300805668018</v>
      </c>
      <c r="F25" s="19">
        <f t="shared" si="3"/>
        <v>11.767150402834009</v>
      </c>
      <c r="G25" s="19">
        <f t="shared" si="4"/>
        <v>4.7068601611336032</v>
      </c>
      <c r="H25" s="20">
        <f t="shared" si="5"/>
        <v>22.357585765384616</v>
      </c>
      <c r="J25" s="2">
        <f t="shared" si="7"/>
        <v>82466.700348480008</v>
      </c>
    </row>
    <row r="26" spans="1:14" x14ac:dyDescent="0.3">
      <c r="A26" s="8">
        <f t="shared" si="6"/>
        <v>19</v>
      </c>
      <c r="B26" s="18">
        <v>44928.61</v>
      </c>
      <c r="C26" s="18">
        <f t="shared" si="0"/>
        <v>46743.725844000001</v>
      </c>
      <c r="D26" s="18">
        <f t="shared" si="1"/>
        <v>3895.3104869999997</v>
      </c>
      <c r="E26" s="19">
        <f t="shared" si="2"/>
        <v>23.655731702429151</v>
      </c>
      <c r="F26" s="19">
        <f t="shared" si="3"/>
        <v>11.827865851214575</v>
      </c>
      <c r="G26" s="19">
        <f t="shared" si="4"/>
        <v>4.7311463404858305</v>
      </c>
      <c r="H26" s="20">
        <f t="shared" si="5"/>
        <v>22.472945117307692</v>
      </c>
      <c r="J26" s="2">
        <f t="shared" si="7"/>
        <v>82892.207163359999</v>
      </c>
    </row>
    <row r="27" spans="1:14" x14ac:dyDescent="0.3">
      <c r="A27" s="8">
        <f t="shared" si="6"/>
        <v>20</v>
      </c>
      <c r="B27" s="18">
        <v>45929.51</v>
      </c>
      <c r="C27" s="18">
        <f t="shared" si="0"/>
        <v>47785.062204000002</v>
      </c>
      <c r="D27" s="18">
        <f t="shared" si="1"/>
        <v>3982.0885170000001</v>
      </c>
      <c r="E27" s="19">
        <f t="shared" si="2"/>
        <v>24.182723787449394</v>
      </c>
      <c r="F27" s="19">
        <f t="shared" si="3"/>
        <v>12.091361893724697</v>
      </c>
      <c r="G27" s="19">
        <f t="shared" si="4"/>
        <v>4.8365447574898788</v>
      </c>
      <c r="H27" s="20">
        <f t="shared" si="5"/>
        <v>22.973587598076925</v>
      </c>
      <c r="J27" s="2">
        <f t="shared" si="7"/>
        <v>84738.843641760017</v>
      </c>
    </row>
    <row r="28" spans="1:14" x14ac:dyDescent="0.3">
      <c r="A28" s="8">
        <f t="shared" si="6"/>
        <v>21</v>
      </c>
      <c r="B28" s="18">
        <v>46131.7</v>
      </c>
      <c r="C28" s="18">
        <f t="shared" si="0"/>
        <v>47995.420679999996</v>
      </c>
      <c r="D28" s="18">
        <f t="shared" si="1"/>
        <v>3999.6183899999996</v>
      </c>
      <c r="E28" s="19">
        <f t="shared" si="2"/>
        <v>24.289180506072871</v>
      </c>
      <c r="F28" s="19">
        <f t="shared" si="3"/>
        <v>12.144590253036435</v>
      </c>
      <c r="G28" s="19">
        <f t="shared" si="4"/>
        <v>4.8578361012145743</v>
      </c>
      <c r="H28" s="20">
        <f t="shared" si="5"/>
        <v>23.074721480769227</v>
      </c>
      <c r="J28" s="2">
        <f t="shared" si="7"/>
        <v>85111.879339199993</v>
      </c>
    </row>
    <row r="29" spans="1:14" x14ac:dyDescent="0.3">
      <c r="A29" s="8">
        <f t="shared" si="6"/>
        <v>22</v>
      </c>
      <c r="B29" s="18">
        <v>47120.11</v>
      </c>
      <c r="C29" s="18">
        <f t="shared" si="0"/>
        <v>49023.762444</v>
      </c>
      <c r="D29" s="18">
        <f t="shared" si="1"/>
        <v>4085.313537</v>
      </c>
      <c r="E29" s="19">
        <f t="shared" si="2"/>
        <v>24.809596378542508</v>
      </c>
      <c r="F29" s="19">
        <f t="shared" si="3"/>
        <v>12.404798189271254</v>
      </c>
      <c r="G29" s="19">
        <f t="shared" si="4"/>
        <v>4.9619192757085013</v>
      </c>
      <c r="H29" s="20">
        <f t="shared" si="5"/>
        <v>23.569116559615384</v>
      </c>
      <c r="J29" s="2">
        <f t="shared" si="7"/>
        <v>86935.47206736001</v>
      </c>
    </row>
    <row r="30" spans="1:14" x14ac:dyDescent="0.3">
      <c r="A30" s="8">
        <f t="shared" si="6"/>
        <v>23</v>
      </c>
      <c r="B30" s="18">
        <v>48749.8</v>
      </c>
      <c r="C30" s="18">
        <f t="shared" si="0"/>
        <v>50719.291920000003</v>
      </c>
      <c r="D30" s="18">
        <f t="shared" si="1"/>
        <v>4226.6076600000006</v>
      </c>
      <c r="E30" s="19">
        <f t="shared" si="2"/>
        <v>25.667657854251015</v>
      </c>
      <c r="F30" s="19">
        <f t="shared" si="3"/>
        <v>12.833828927125507</v>
      </c>
      <c r="G30" s="19">
        <f t="shared" si="4"/>
        <v>5.1335315708502032</v>
      </c>
      <c r="H30" s="20">
        <f t="shared" si="5"/>
        <v>24.384274961538463</v>
      </c>
      <c r="J30" s="2">
        <f t="shared" si="7"/>
        <v>89942.211004800018</v>
      </c>
    </row>
    <row r="31" spans="1:14" x14ac:dyDescent="0.3">
      <c r="A31" s="8">
        <f t="shared" si="6"/>
        <v>24</v>
      </c>
      <c r="B31" s="18">
        <v>50361.94</v>
      </c>
      <c r="C31" s="18">
        <f t="shared" si="0"/>
        <v>52396.562376000002</v>
      </c>
      <c r="D31" s="18">
        <f t="shared" si="1"/>
        <v>4366.3801980000007</v>
      </c>
      <c r="E31" s="19">
        <f t="shared" si="2"/>
        <v>26.516478935222672</v>
      </c>
      <c r="F31" s="19">
        <f t="shared" si="3"/>
        <v>13.258239467611336</v>
      </c>
      <c r="G31" s="19">
        <f t="shared" si="4"/>
        <v>5.3032957870445347</v>
      </c>
      <c r="H31" s="20">
        <f t="shared" si="5"/>
        <v>25.190654988461539</v>
      </c>
      <c r="J31" s="2">
        <f t="shared" si="7"/>
        <v>92916.570613440024</v>
      </c>
    </row>
    <row r="32" spans="1:14" x14ac:dyDescent="0.3">
      <c r="A32" s="8">
        <f t="shared" si="6"/>
        <v>25</v>
      </c>
      <c r="B32" s="18">
        <v>50470.86</v>
      </c>
      <c r="C32" s="18">
        <f t="shared" si="0"/>
        <v>52509.882744000002</v>
      </c>
      <c r="D32" s="18">
        <f t="shared" si="1"/>
        <v>4375.8235619999996</v>
      </c>
      <c r="E32" s="19">
        <f t="shared" si="2"/>
        <v>26.573827299595141</v>
      </c>
      <c r="F32" s="19">
        <f t="shared" si="3"/>
        <v>13.286913649797571</v>
      </c>
      <c r="G32" s="19">
        <f t="shared" si="4"/>
        <v>5.3147654599190286</v>
      </c>
      <c r="H32" s="20">
        <f t="shared" si="5"/>
        <v>25.245135934615387</v>
      </c>
      <c r="J32" s="2">
        <f t="shared" si="7"/>
        <v>93117.525399360005</v>
      </c>
    </row>
    <row r="33" spans="1:10" x14ac:dyDescent="0.3">
      <c r="A33" s="8">
        <f t="shared" si="6"/>
        <v>26</v>
      </c>
      <c r="B33" s="18">
        <v>50555.55</v>
      </c>
      <c r="C33" s="18">
        <f t="shared" si="0"/>
        <v>52597.99422</v>
      </c>
      <c r="D33" s="18">
        <f t="shared" si="1"/>
        <v>4383.166185000001</v>
      </c>
      <c r="E33" s="19">
        <f t="shared" si="2"/>
        <v>26.618418127530365</v>
      </c>
      <c r="F33" s="19">
        <f t="shared" si="3"/>
        <v>13.309209063765183</v>
      </c>
      <c r="G33" s="19">
        <f t="shared" si="4"/>
        <v>5.3236836255060727</v>
      </c>
      <c r="H33" s="20">
        <f t="shared" si="5"/>
        <v>25.287497221153846</v>
      </c>
      <c r="J33" s="2">
        <f t="shared" si="7"/>
        <v>93273.776416800029</v>
      </c>
    </row>
    <row r="34" spans="1:10" x14ac:dyDescent="0.3">
      <c r="A34" s="8">
        <f t="shared" si="6"/>
        <v>27</v>
      </c>
      <c r="B34" s="18">
        <v>50651.6</v>
      </c>
      <c r="C34" s="18">
        <f t="shared" si="0"/>
        <v>52697.924639999997</v>
      </c>
      <c r="D34" s="18">
        <f t="shared" si="1"/>
        <v>4391.4937199999995</v>
      </c>
      <c r="E34" s="19">
        <f t="shared" si="2"/>
        <v>26.66899020242915</v>
      </c>
      <c r="F34" s="19">
        <f t="shared" si="3"/>
        <v>13.334495101214575</v>
      </c>
      <c r="G34" s="19">
        <f t="shared" si="4"/>
        <v>5.3337980404858296</v>
      </c>
      <c r="H34" s="20">
        <f t="shared" si="5"/>
        <v>25.335540692307692</v>
      </c>
      <c r="J34" s="2">
        <f t="shared" si="7"/>
        <v>93450.986361599993</v>
      </c>
    </row>
    <row r="35" spans="1:10" x14ac:dyDescent="0.3">
      <c r="A35" s="8">
        <f t="shared" si="6"/>
        <v>28</v>
      </c>
      <c r="B35" s="18">
        <v>50724.33</v>
      </c>
      <c r="C35" s="18">
        <f t="shared" si="0"/>
        <v>52773.592932</v>
      </c>
      <c r="D35" s="18">
        <f t="shared" si="1"/>
        <v>4397.799411</v>
      </c>
      <c r="E35" s="19">
        <f t="shared" si="2"/>
        <v>26.707283872469635</v>
      </c>
      <c r="F35" s="19">
        <f t="shared" si="3"/>
        <v>13.353641936234817</v>
      </c>
      <c r="G35" s="19">
        <f t="shared" si="4"/>
        <v>5.3414567744939268</v>
      </c>
      <c r="H35" s="20">
        <f t="shared" si="5"/>
        <v>25.371919678846155</v>
      </c>
    </row>
    <row r="36" spans="1:10" x14ac:dyDescent="0.3">
      <c r="A36" s="8">
        <f t="shared" si="6"/>
        <v>29</v>
      </c>
      <c r="B36" s="18">
        <v>50791.66</v>
      </c>
      <c r="C36" s="18">
        <f t="shared" si="0"/>
        <v>52843.643064000004</v>
      </c>
      <c r="D36" s="18">
        <f t="shared" si="1"/>
        <v>4403.6369219999997</v>
      </c>
      <c r="E36" s="19">
        <f t="shared" si="2"/>
        <v>26.742734344129556</v>
      </c>
      <c r="F36" s="19">
        <f t="shared" si="3"/>
        <v>13.371367172064778</v>
      </c>
      <c r="G36" s="19">
        <f t="shared" si="4"/>
        <v>5.3485468688259115</v>
      </c>
      <c r="H36" s="20">
        <f t="shared" si="5"/>
        <v>25.405597626923079</v>
      </c>
    </row>
    <row r="37" spans="1:10" x14ac:dyDescent="0.3">
      <c r="A37" s="8">
        <f t="shared" si="6"/>
        <v>30</v>
      </c>
      <c r="B37" s="18">
        <v>50854.09</v>
      </c>
      <c r="C37" s="18">
        <f t="shared" si="0"/>
        <v>52908.595235999994</v>
      </c>
      <c r="D37" s="18">
        <f t="shared" si="1"/>
        <v>4409.0496029999995</v>
      </c>
      <c r="E37" s="19">
        <f t="shared" si="2"/>
        <v>26.775604876518216</v>
      </c>
      <c r="F37" s="19">
        <f t="shared" si="3"/>
        <v>13.387802438259108</v>
      </c>
      <c r="G37" s="19">
        <f t="shared" si="4"/>
        <v>5.3551209753036435</v>
      </c>
      <c r="H37" s="20">
        <f t="shared" si="5"/>
        <v>25.436824632692304</v>
      </c>
    </row>
    <row r="38" spans="1:10" x14ac:dyDescent="0.3">
      <c r="A38" s="8">
        <f t="shared" si="6"/>
        <v>31</v>
      </c>
      <c r="B38" s="18">
        <v>50911.87</v>
      </c>
      <c r="C38" s="18">
        <f t="shared" si="0"/>
        <v>52968.709547999999</v>
      </c>
      <c r="D38" s="18">
        <f t="shared" si="1"/>
        <v>4414.0591290000002</v>
      </c>
      <c r="E38" s="19">
        <f t="shared" si="2"/>
        <v>26.806027099190281</v>
      </c>
      <c r="F38" s="19">
        <f t="shared" si="3"/>
        <v>13.403013549595141</v>
      </c>
      <c r="G38" s="19">
        <f t="shared" si="4"/>
        <v>5.3612054198380559</v>
      </c>
      <c r="H38" s="20">
        <f t="shared" si="5"/>
        <v>25.46572574423077</v>
      </c>
    </row>
    <row r="39" spans="1:10" x14ac:dyDescent="0.3">
      <c r="A39" s="8">
        <f t="shared" si="6"/>
        <v>32</v>
      </c>
      <c r="B39" s="18">
        <v>50965.38</v>
      </c>
      <c r="C39" s="18">
        <f t="shared" si="0"/>
        <v>53024.381351999997</v>
      </c>
      <c r="D39" s="18">
        <f t="shared" si="1"/>
        <v>4418.6984459999994</v>
      </c>
      <c r="E39" s="19">
        <f t="shared" si="2"/>
        <v>26.834201089068824</v>
      </c>
      <c r="F39" s="19">
        <f t="shared" si="3"/>
        <v>13.417100544534412</v>
      </c>
      <c r="G39" s="19">
        <f t="shared" si="4"/>
        <v>5.3668402178137651</v>
      </c>
      <c r="H39" s="20">
        <f t="shared" si="5"/>
        <v>25.492491034615384</v>
      </c>
    </row>
    <row r="40" spans="1:10" x14ac:dyDescent="0.3">
      <c r="A40" s="8">
        <f t="shared" si="6"/>
        <v>33</v>
      </c>
      <c r="B40" s="18">
        <v>51014.92</v>
      </c>
      <c r="C40" s="18">
        <f t="shared" si="0"/>
        <v>53075.922767999997</v>
      </c>
      <c r="D40" s="18">
        <f t="shared" si="1"/>
        <v>4422.9935639999994</v>
      </c>
      <c r="E40" s="19">
        <f t="shared" si="2"/>
        <v>26.860284801619432</v>
      </c>
      <c r="F40" s="19">
        <f t="shared" si="3"/>
        <v>13.430142400809716</v>
      </c>
      <c r="G40" s="19">
        <f t="shared" si="4"/>
        <v>5.3720569603238868</v>
      </c>
      <c r="H40" s="20">
        <f t="shared" si="5"/>
        <v>25.51727056153846</v>
      </c>
    </row>
    <row r="41" spans="1:10" x14ac:dyDescent="0.3">
      <c r="A41" s="8">
        <f t="shared" si="6"/>
        <v>34</v>
      </c>
      <c r="B41" s="18">
        <v>51060.82</v>
      </c>
      <c r="C41" s="18">
        <f t="shared" si="0"/>
        <v>53123.677127999996</v>
      </c>
      <c r="D41" s="18">
        <f t="shared" si="1"/>
        <v>4426.9730939999999</v>
      </c>
      <c r="E41" s="19">
        <f t="shared" si="2"/>
        <v>26.884451987854249</v>
      </c>
      <c r="F41" s="19">
        <f t="shared" si="3"/>
        <v>13.442225993927124</v>
      </c>
      <c r="G41" s="19">
        <f t="shared" si="4"/>
        <v>5.3768903975708495</v>
      </c>
      <c r="H41" s="20">
        <f t="shared" si="5"/>
        <v>25.540229388461537</v>
      </c>
    </row>
    <row r="42" spans="1:10" x14ac:dyDescent="0.3">
      <c r="A42" s="21">
        <f t="shared" si="6"/>
        <v>35</v>
      </c>
      <c r="B42" s="22">
        <v>51103.28</v>
      </c>
      <c r="C42" s="22">
        <f t="shared" si="0"/>
        <v>53167.852511999998</v>
      </c>
      <c r="D42" s="22">
        <f t="shared" si="1"/>
        <v>4430.6543759999995</v>
      </c>
      <c r="E42" s="23">
        <f t="shared" si="2"/>
        <v>26.906807951417004</v>
      </c>
      <c r="F42" s="23">
        <f t="shared" si="3"/>
        <v>13.453403975708502</v>
      </c>
      <c r="G42" s="23">
        <f t="shared" si="4"/>
        <v>5.3813615902834009</v>
      </c>
      <c r="H42" s="24">
        <f t="shared" si="5"/>
        <v>25.561467553846153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22</vt:i4>
      </vt:variant>
      <vt:variant>
        <vt:lpstr>Benoemde bereiken</vt:lpstr>
      </vt:variant>
      <vt:variant>
        <vt:i4>21</vt:i4>
      </vt:variant>
    </vt:vector>
  </HeadingPairs>
  <TitlesOfParts>
    <vt:vector size="43" baseType="lpstr">
      <vt:lpstr>Inhoud</vt:lpstr>
      <vt:lpstr>L4</vt:lpstr>
      <vt:lpstr>L3</vt:lpstr>
      <vt:lpstr>L2</vt:lpstr>
      <vt:lpstr>A2</vt:lpstr>
      <vt:lpstr>A1</vt:lpstr>
      <vt:lpstr>B2B</vt:lpstr>
      <vt:lpstr>B2A</vt:lpstr>
      <vt:lpstr>B1C</vt:lpstr>
      <vt:lpstr>B1B</vt:lpstr>
      <vt:lpstr>B1A</vt:lpstr>
      <vt:lpstr>B1A BIS</vt:lpstr>
      <vt:lpstr>MV2</vt:lpstr>
      <vt:lpstr>MV1</vt:lpstr>
      <vt:lpstr>L1</vt:lpstr>
      <vt:lpstr>K5</vt:lpstr>
      <vt:lpstr>K3</vt:lpstr>
      <vt:lpstr>K2</vt:lpstr>
      <vt:lpstr>K1</vt:lpstr>
      <vt:lpstr>G1</vt:lpstr>
      <vt:lpstr>GS</vt:lpstr>
      <vt:lpstr>GEW</vt:lpstr>
      <vt:lpstr>'A1'!Afdrukbereik</vt:lpstr>
      <vt:lpstr>'A2'!Afdrukbereik</vt:lpstr>
      <vt:lpstr>B1A!Afdrukbereik</vt:lpstr>
      <vt:lpstr>'B1A BIS'!Afdrukbereik</vt:lpstr>
      <vt:lpstr>B1B!Afdrukbereik</vt:lpstr>
      <vt:lpstr>B1C!Afdrukbereik</vt:lpstr>
      <vt:lpstr>B2A!Afdrukbereik</vt:lpstr>
      <vt:lpstr>B2B!Afdrukbereik</vt:lpstr>
      <vt:lpstr>'G1'!Afdrukbereik</vt:lpstr>
      <vt:lpstr>GEW!Afdrukbereik</vt:lpstr>
      <vt:lpstr>GS!Afdrukbereik</vt:lpstr>
      <vt:lpstr>'K1'!Afdrukbereik</vt:lpstr>
      <vt:lpstr>'K2'!Afdrukbereik</vt:lpstr>
      <vt:lpstr>'K3'!Afdrukbereik</vt:lpstr>
      <vt:lpstr>'K5'!Afdrukbereik</vt:lpstr>
      <vt:lpstr>'L1'!Afdrukbereik</vt:lpstr>
      <vt:lpstr>'L2'!Afdrukbereik</vt:lpstr>
      <vt:lpstr>'L3'!Afdrukbereik</vt:lpstr>
      <vt:lpstr>'L4'!Afdrukbereik</vt:lpstr>
      <vt:lpstr>'MV1'!Afdrukbereik</vt:lpstr>
      <vt:lpstr>'MV2'!Afdrukbereik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Looze</dc:creator>
  <cp:lastModifiedBy>Geert De Sloovere</cp:lastModifiedBy>
  <cp:lastPrinted>2021-06-04T12:35:45Z</cp:lastPrinted>
  <dcterms:created xsi:type="dcterms:W3CDTF">2021-06-01T12:57:59Z</dcterms:created>
  <dcterms:modified xsi:type="dcterms:W3CDTF">2022-12-15T09:33:42Z</dcterms:modified>
</cp:coreProperties>
</file>