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Afdeling Voorzieningenbeleid\Index\SALARISSCHAAL\"/>
    </mc:Choice>
  </mc:AlternateContent>
  <xr:revisionPtr revIDLastSave="0" documentId="13_ncr:1_{CA0172C5-3222-4A81-ADC6-814398900A84}" xr6:coauthVersionLast="47" xr6:coauthVersionMax="47" xr10:uidLastSave="{00000000-0000-0000-0000-000000000000}"/>
  <bookViews>
    <workbookView xWindow="-108" yWindow="-108" windowWidth="23256" windowHeight="12576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2" sheetId="5" r:id="rId5"/>
    <sheet name="A1" sheetId="6" r:id="rId6"/>
    <sheet name="B2B" sheetId="7" r:id="rId7"/>
    <sheet name="B2A" sheetId="8" r:id="rId8"/>
    <sheet name="B1C" sheetId="9" r:id="rId9"/>
    <sheet name="B1B" sheetId="10" r:id="rId10"/>
    <sheet name="B1A" sheetId="11" r:id="rId11"/>
    <sheet name="B1A BIS" sheetId="12" r:id="rId12"/>
    <sheet name="MV2" sheetId="13" r:id="rId13"/>
    <sheet name="MV1" sheetId="14" r:id="rId14"/>
    <sheet name="L1" sheetId="15" r:id="rId15"/>
    <sheet name="K5" sheetId="16" r:id="rId16"/>
    <sheet name="K3" sheetId="17" r:id="rId17"/>
    <sheet name="K2" sheetId="18" r:id="rId18"/>
    <sheet name="K1" sheetId="19" r:id="rId19"/>
    <sheet name="G1" sheetId="20" r:id="rId20"/>
    <sheet name="GS" sheetId="21" r:id="rId21"/>
    <sheet name="GEW" sheetId="22" r:id="rId22"/>
  </sheets>
  <definedNames>
    <definedName name="_xlnm.Print_Area" localSheetId="5">'A1'!$A$1:$H$42</definedName>
    <definedName name="_xlnm.Print_Area" localSheetId="4">'A2'!$A$1:$H$42</definedName>
    <definedName name="_xlnm.Print_Area" localSheetId="10">B1A!$A$1:$H$42</definedName>
    <definedName name="_xlnm.Print_Area" localSheetId="11">'B1A BIS'!$A$1:$H$42</definedName>
    <definedName name="_xlnm.Print_Area" localSheetId="9">B1B!$A$1:$H$42</definedName>
    <definedName name="_xlnm.Print_Area" localSheetId="8">B1C!$A$1:$H$42</definedName>
    <definedName name="_xlnm.Print_Area" localSheetId="7">B2A!$A$1:$H$42</definedName>
    <definedName name="_xlnm.Print_Area" localSheetId="6">B2B!$A$1:$H$42</definedName>
    <definedName name="_xlnm.Print_Area" localSheetId="19">'G1'!$A$1:$H$42</definedName>
    <definedName name="_xlnm.Print_Area" localSheetId="21">GEW!$A$1:$H$42</definedName>
    <definedName name="_xlnm.Print_Area" localSheetId="20">GS!$A$1:$H$42</definedName>
    <definedName name="_xlnm.Print_Area" localSheetId="18">'K1'!$A$1:$H$42</definedName>
    <definedName name="_xlnm.Print_Area" localSheetId="17">'K2'!$A$1:$H$42</definedName>
    <definedName name="_xlnm.Print_Area" localSheetId="16">'K3'!$A$1:$H$42</definedName>
    <definedName name="_xlnm.Print_Area" localSheetId="15">'K5'!$A$1:$H$42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5" hidden="1">'A1'!#REF!</definedName>
    <definedName name="Z_3515F0C3_212C_11D6_9FA4_00105AF813F4_.wvu.Cols" localSheetId="4" hidden="1">'A2'!#REF!</definedName>
    <definedName name="Z_3515F0C3_212C_11D6_9FA4_00105AF813F4_.wvu.Cols" localSheetId="10" hidden="1">B1A!#REF!</definedName>
    <definedName name="Z_3515F0C3_212C_11D6_9FA4_00105AF813F4_.wvu.Cols" localSheetId="11" hidden="1">'B1A BIS'!#REF!</definedName>
    <definedName name="Z_3515F0C3_212C_11D6_9FA4_00105AF813F4_.wvu.Cols" localSheetId="9" hidden="1">B1B!#REF!</definedName>
    <definedName name="Z_3515F0C3_212C_11D6_9FA4_00105AF813F4_.wvu.Cols" localSheetId="8" hidden="1">B1C!#REF!</definedName>
    <definedName name="Z_3515F0C3_212C_11D6_9FA4_00105AF813F4_.wvu.Cols" localSheetId="7" hidden="1">B2A!#REF!</definedName>
    <definedName name="Z_3515F0C3_212C_11D6_9FA4_00105AF813F4_.wvu.Cols" localSheetId="6" hidden="1">B2B!#REF!</definedName>
    <definedName name="Z_3515F0C3_212C_11D6_9FA4_00105AF813F4_.wvu.Cols" localSheetId="19" hidden="1">'G1'!#REF!</definedName>
    <definedName name="Z_3515F0C3_212C_11D6_9FA4_00105AF813F4_.wvu.Cols" localSheetId="21" hidden="1">GEW!#REF!</definedName>
    <definedName name="Z_3515F0C3_212C_11D6_9FA4_00105AF813F4_.wvu.Cols" localSheetId="20" hidden="1">GS!#REF!</definedName>
    <definedName name="Z_3515F0C3_212C_11D6_9FA4_00105AF813F4_.wvu.Cols" localSheetId="18" hidden="1">'K1'!#REF!</definedName>
    <definedName name="Z_3515F0C3_212C_11D6_9FA4_00105AF813F4_.wvu.Cols" localSheetId="17" hidden="1">'K2'!#REF!</definedName>
    <definedName name="Z_3515F0C3_212C_11D6_9FA4_00105AF813F4_.wvu.Cols" localSheetId="16" hidden="1">'K3'!#REF!</definedName>
    <definedName name="Z_3515F0C3_212C_11D6_9FA4_00105AF813F4_.wvu.Cols" localSheetId="15" hidden="1">'K5'!#REF!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5" hidden="1">'A1'!#REF!</definedName>
    <definedName name="Z_575C8073_5FD0_11D5_9FA9_00105AF771B6_.wvu.Cols" localSheetId="4" hidden="1">'A2'!#REF!</definedName>
    <definedName name="Z_575C8073_5FD0_11D5_9FA9_00105AF771B6_.wvu.Cols" localSheetId="10" hidden="1">B1A!#REF!</definedName>
    <definedName name="Z_575C8073_5FD0_11D5_9FA9_00105AF771B6_.wvu.Cols" localSheetId="11" hidden="1">'B1A BIS'!#REF!</definedName>
    <definedName name="Z_575C8073_5FD0_11D5_9FA9_00105AF771B6_.wvu.Cols" localSheetId="9" hidden="1">B1B!#REF!</definedName>
    <definedName name="Z_575C8073_5FD0_11D5_9FA9_00105AF771B6_.wvu.Cols" localSheetId="8" hidden="1">B1C!#REF!</definedName>
    <definedName name="Z_575C8073_5FD0_11D5_9FA9_00105AF771B6_.wvu.Cols" localSheetId="7" hidden="1">B2A!#REF!</definedName>
    <definedName name="Z_575C8073_5FD0_11D5_9FA9_00105AF771B6_.wvu.Cols" localSheetId="6" hidden="1">B2B!#REF!</definedName>
    <definedName name="Z_575C8073_5FD0_11D5_9FA9_00105AF771B6_.wvu.Cols" localSheetId="19" hidden="1">'G1'!#REF!</definedName>
    <definedName name="Z_575C8073_5FD0_11D5_9FA9_00105AF771B6_.wvu.Cols" localSheetId="21" hidden="1">GEW!#REF!</definedName>
    <definedName name="Z_575C8073_5FD0_11D5_9FA9_00105AF771B6_.wvu.Cols" localSheetId="20" hidden="1">GS!#REF!</definedName>
    <definedName name="Z_575C8073_5FD0_11D5_9FA9_00105AF771B6_.wvu.Cols" localSheetId="18" hidden="1">'K1'!#REF!</definedName>
    <definedName name="Z_575C8073_5FD0_11D5_9FA9_00105AF771B6_.wvu.Cols" localSheetId="17" hidden="1">'K2'!#REF!</definedName>
    <definedName name="Z_575C8073_5FD0_11D5_9FA9_00105AF771B6_.wvu.Cols" localSheetId="16" hidden="1">'K3'!#REF!</definedName>
    <definedName name="Z_575C8073_5FD0_11D5_9FA9_00105AF771B6_.wvu.Cols" localSheetId="15" hidden="1">'K5'!#REF!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2" l="1"/>
  <c r="B6" i="21"/>
  <c r="B6" i="20"/>
  <c r="B6" i="19"/>
  <c r="B6" i="18"/>
  <c r="B6" i="17"/>
  <c r="B6" i="16"/>
  <c r="B6" i="15"/>
  <c r="B6" i="14"/>
  <c r="B6" i="13"/>
  <c r="B6" i="12"/>
  <c r="B6" i="11"/>
  <c r="B6" i="10"/>
  <c r="B6" i="9"/>
  <c r="B6" i="8"/>
  <c r="B6" i="7"/>
  <c r="B6" i="6"/>
  <c r="B6" i="5"/>
  <c r="B6" i="4"/>
  <c r="B6" i="3"/>
  <c r="D3" i="22" l="1"/>
  <c r="C19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D3" i="19"/>
  <c r="D39" i="19" s="1"/>
  <c r="D2" i="19"/>
  <c r="C6" i="19" s="1"/>
  <c r="D6" i="19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D3" i="18"/>
  <c r="D32" i="18" s="1"/>
  <c r="D2" i="18"/>
  <c r="C6" i="18" s="1"/>
  <c r="D6" i="18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8" i="17"/>
  <c r="D3" i="17"/>
  <c r="D42" i="17" s="1"/>
  <c r="D2" i="17"/>
  <c r="C6" i="17" s="1"/>
  <c r="D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3" i="16"/>
  <c r="C39" i="16" s="1"/>
  <c r="D2" i="16"/>
  <c r="C6" i="16" s="1"/>
  <c r="D6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C6" i="22" l="1"/>
  <c r="D6" i="22" s="1"/>
  <c r="C17" i="22"/>
  <c r="D8" i="22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E17" i="17" s="1"/>
  <c r="D23" i="17"/>
  <c r="C30" i="17"/>
  <c r="H30" i="17" s="1"/>
  <c r="D37" i="17"/>
  <c r="C9" i="18"/>
  <c r="H9" i="18" s="1"/>
  <c r="D23" i="18"/>
  <c r="C36" i="18"/>
  <c r="E36" i="18" s="1"/>
  <c r="C10" i="19"/>
  <c r="E10" i="19" s="1"/>
  <c r="F10" i="19" s="1"/>
  <c r="D14" i="19"/>
  <c r="D17" i="19"/>
  <c r="C21" i="19"/>
  <c r="H21" i="19" s="1"/>
  <c r="D24" i="19"/>
  <c r="C27" i="19"/>
  <c r="H27" i="19" s="1"/>
  <c r="D30" i="19"/>
  <c r="C34" i="19"/>
  <c r="E34" i="19" s="1"/>
  <c r="F34" i="19" s="1"/>
  <c r="C37" i="19"/>
  <c r="E37" i="19" s="1"/>
  <c r="F37" i="19" s="1"/>
  <c r="D41" i="19"/>
  <c r="D21" i="15"/>
  <c r="C34" i="15"/>
  <c r="H34" i="15" s="1"/>
  <c r="C9" i="16"/>
  <c r="H9" i="16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8"/>
  <c r="H7" i="18" s="1"/>
  <c r="D14" i="18"/>
  <c r="C27" i="18"/>
  <c r="H27" i="18" s="1"/>
  <c r="D41" i="18"/>
  <c r="D8" i="19"/>
  <c r="C12" i="19"/>
  <c r="E12" i="19" s="1"/>
  <c r="D15" i="19"/>
  <c r="C18" i="19"/>
  <c r="H18" i="19" s="1"/>
  <c r="D21" i="19"/>
  <c r="C25" i="19"/>
  <c r="E25" i="19" s="1"/>
  <c r="F25" i="19" s="1"/>
  <c r="C28" i="19"/>
  <c r="E28" i="19" s="1"/>
  <c r="G28" i="19" s="1"/>
  <c r="D32" i="19"/>
  <c r="D35" i="19"/>
  <c r="C39" i="19"/>
  <c r="H39" i="19" s="1"/>
  <c r="D42" i="19"/>
  <c r="C7" i="15"/>
  <c r="E7" i="15" s="1"/>
  <c r="D12" i="15"/>
  <c r="C25" i="15"/>
  <c r="E25" i="15" s="1"/>
  <c r="D39" i="15"/>
  <c r="C7" i="16"/>
  <c r="E7" i="16" s="1"/>
  <c r="G7" i="16" s="1"/>
  <c r="D12" i="16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H32" i="17" s="1"/>
  <c r="D34" i="17"/>
  <c r="C36" i="17"/>
  <c r="H36" i="17" s="1"/>
  <c r="D38" i="17"/>
  <c r="C41" i="17"/>
  <c r="H41" i="17" s="1"/>
  <c r="C18" i="18"/>
  <c r="H18" i="18" s="1"/>
  <c r="C7" i="19"/>
  <c r="E7" i="19" s="1"/>
  <c r="G7" i="19" s="1"/>
  <c r="C9" i="19"/>
  <c r="E9" i="19" s="1"/>
  <c r="D12" i="19"/>
  <c r="C16" i="19"/>
  <c r="E16" i="19" s="1"/>
  <c r="G16" i="19" s="1"/>
  <c r="C19" i="19"/>
  <c r="E19" i="19" s="1"/>
  <c r="F19" i="19" s="1"/>
  <c r="D23" i="19"/>
  <c r="D26" i="19"/>
  <c r="C30" i="19"/>
  <c r="E30" i="19" s="1"/>
  <c r="D33" i="19"/>
  <c r="C36" i="19"/>
  <c r="H36" i="19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H10" i="19"/>
  <c r="H12" i="19"/>
  <c r="H37" i="19"/>
  <c r="C41" i="19"/>
  <c r="D40" i="19"/>
  <c r="C38" i="19"/>
  <c r="D37" i="19"/>
  <c r="C35" i="19"/>
  <c r="D34" i="19"/>
  <c r="C32" i="19"/>
  <c r="D31" i="19"/>
  <c r="C29" i="19"/>
  <c r="D28" i="19"/>
  <c r="C26" i="19"/>
  <c r="D25" i="19"/>
  <c r="C23" i="19"/>
  <c r="D22" i="19"/>
  <c r="C20" i="19"/>
  <c r="D19" i="19"/>
  <c r="C17" i="19"/>
  <c r="D16" i="19"/>
  <c r="C14" i="19"/>
  <c r="D13" i="19"/>
  <c r="C11" i="19"/>
  <c r="D10" i="19"/>
  <c r="C8" i="19"/>
  <c r="D7" i="19"/>
  <c r="D9" i="19"/>
  <c r="D11" i="19"/>
  <c r="C13" i="19"/>
  <c r="C15" i="19"/>
  <c r="D18" i="19"/>
  <c r="D20" i="19"/>
  <c r="C22" i="19"/>
  <c r="C24" i="19"/>
  <c r="D27" i="19"/>
  <c r="D29" i="19"/>
  <c r="C31" i="19"/>
  <c r="C33" i="19"/>
  <c r="D36" i="19"/>
  <c r="D38" i="19"/>
  <c r="C40" i="19"/>
  <c r="C42" i="19"/>
  <c r="C41" i="18"/>
  <c r="D40" i="18"/>
  <c r="C38" i="18"/>
  <c r="D37" i="18"/>
  <c r="C35" i="18"/>
  <c r="D34" i="18"/>
  <c r="C32" i="18"/>
  <c r="D31" i="18"/>
  <c r="C29" i="18"/>
  <c r="D28" i="18"/>
  <c r="C26" i="18"/>
  <c r="D25" i="18"/>
  <c r="C23" i="18"/>
  <c r="D22" i="18"/>
  <c r="C20" i="18"/>
  <c r="D19" i="18"/>
  <c r="C17" i="18"/>
  <c r="D16" i="18"/>
  <c r="C14" i="18"/>
  <c r="D13" i="18"/>
  <c r="C11" i="18"/>
  <c r="D10" i="18"/>
  <c r="C8" i="18"/>
  <c r="D7" i="18"/>
  <c r="D42" i="18"/>
  <c r="C40" i="18"/>
  <c r="D39" i="18"/>
  <c r="C37" i="18"/>
  <c r="D36" i="18"/>
  <c r="C34" i="18"/>
  <c r="D33" i="18"/>
  <c r="C31" i="18"/>
  <c r="D30" i="18"/>
  <c r="C28" i="18"/>
  <c r="D27" i="18"/>
  <c r="C25" i="18"/>
  <c r="D24" i="18"/>
  <c r="C22" i="18"/>
  <c r="D21" i="18"/>
  <c r="C19" i="18"/>
  <c r="D18" i="18"/>
  <c r="C16" i="18"/>
  <c r="D15" i="18"/>
  <c r="C13" i="18"/>
  <c r="D12" i="18"/>
  <c r="C10" i="18"/>
  <c r="D9" i="18"/>
  <c r="D8" i="18"/>
  <c r="C12" i="18"/>
  <c r="D17" i="18"/>
  <c r="C21" i="18"/>
  <c r="D26" i="18"/>
  <c r="C30" i="18"/>
  <c r="D35" i="18"/>
  <c r="C39" i="18"/>
  <c r="D11" i="18"/>
  <c r="C15" i="18"/>
  <c r="D20" i="18"/>
  <c r="C24" i="18"/>
  <c r="D29" i="18"/>
  <c r="C33" i="18"/>
  <c r="D38" i="18"/>
  <c r="C42" i="18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H39" i="16"/>
  <c r="E39" i="16"/>
  <c r="D14" i="16"/>
  <c r="C16" i="16"/>
  <c r="D17" i="16"/>
  <c r="C21" i="16"/>
  <c r="D26" i="16"/>
  <c r="C30" i="16"/>
  <c r="D35" i="16"/>
  <c r="C41" i="16"/>
  <c r="D40" i="16"/>
  <c r="C38" i="16"/>
  <c r="D37" i="16"/>
  <c r="C35" i="16"/>
  <c r="D34" i="16"/>
  <c r="C32" i="16"/>
  <c r="D31" i="16"/>
  <c r="C29" i="16"/>
  <c r="D28" i="16"/>
  <c r="C26" i="16"/>
  <c r="D25" i="16"/>
  <c r="C23" i="16"/>
  <c r="D22" i="16"/>
  <c r="C20" i="16"/>
  <c r="D19" i="16"/>
  <c r="C17" i="16"/>
  <c r="D16" i="16"/>
  <c r="C14" i="16"/>
  <c r="D13" i="16"/>
  <c r="C11" i="16"/>
  <c r="D10" i="16"/>
  <c r="C8" i="16"/>
  <c r="D7" i="16"/>
  <c r="D42" i="16"/>
  <c r="C40" i="16"/>
  <c r="D39" i="16"/>
  <c r="C37" i="16"/>
  <c r="D36" i="16"/>
  <c r="C34" i="16"/>
  <c r="D33" i="16"/>
  <c r="C31" i="16"/>
  <c r="D30" i="16"/>
  <c r="C28" i="16"/>
  <c r="D27" i="16"/>
  <c r="C25" i="16"/>
  <c r="D24" i="16"/>
  <c r="C22" i="16"/>
  <c r="D21" i="16"/>
  <c r="C19" i="16"/>
  <c r="D18" i="16"/>
  <c r="D9" i="16"/>
  <c r="D11" i="16"/>
  <c r="C13" i="16"/>
  <c r="C15" i="16"/>
  <c r="D20" i="16"/>
  <c r="C24" i="16"/>
  <c r="D29" i="16"/>
  <c r="C33" i="16"/>
  <c r="D38" i="16"/>
  <c r="C42" i="16"/>
  <c r="D8" i="16"/>
  <c r="C10" i="16"/>
  <c r="C12" i="16"/>
  <c r="D15" i="16"/>
  <c r="C18" i="16"/>
  <c r="D23" i="16"/>
  <c r="C27" i="16"/>
  <c r="D32" i="16"/>
  <c r="C36" i="16"/>
  <c r="D41" i="16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G37" i="19" l="1"/>
  <c r="G34" i="19"/>
  <c r="H7" i="16"/>
  <c r="H36" i="18"/>
  <c r="E36" i="19"/>
  <c r="G36" i="19" s="1"/>
  <c r="E18" i="19"/>
  <c r="G18" i="19" s="1"/>
  <c r="E18" i="17"/>
  <c r="G18" i="17" s="1"/>
  <c r="E15" i="17"/>
  <c r="F15" i="17" s="1"/>
  <c r="H9" i="17"/>
  <c r="H16" i="15"/>
  <c r="E12" i="17"/>
  <c r="G12" i="17" s="1"/>
  <c r="F7" i="19"/>
  <c r="E42" i="17"/>
  <c r="G42" i="17" s="1"/>
  <c r="E32" i="17"/>
  <c r="G32" i="17" s="1"/>
  <c r="H35" i="17"/>
  <c r="G10" i="19"/>
  <c r="E9" i="16"/>
  <c r="F9" i="16" s="1"/>
  <c r="H29" i="17"/>
  <c r="H25" i="15"/>
  <c r="F16" i="19"/>
  <c r="H16" i="19"/>
  <c r="E18" i="18"/>
  <c r="F18" i="18" s="1"/>
  <c r="E21" i="19"/>
  <c r="F21" i="19" s="1"/>
  <c r="H17" i="17"/>
  <c r="E9" i="18"/>
  <c r="G9" i="18" s="1"/>
  <c r="E39" i="17"/>
  <c r="G39" i="17" s="1"/>
  <c r="E27" i="18"/>
  <c r="G27" i="18" s="1"/>
  <c r="G19" i="19"/>
  <c r="H7" i="19"/>
  <c r="E23" i="17"/>
  <c r="G23" i="17" s="1"/>
  <c r="E33" i="17"/>
  <c r="F33" i="17" s="1"/>
  <c r="H20" i="17"/>
  <c r="F28" i="19"/>
  <c r="E34" i="15"/>
  <c r="G34" i="15" s="1"/>
  <c r="F7" i="16"/>
  <c r="E36" i="17"/>
  <c r="G36" i="17" s="1"/>
  <c r="F9" i="17"/>
  <c r="E27" i="19"/>
  <c r="G27" i="19" s="1"/>
  <c r="E39" i="19"/>
  <c r="F39" i="19" s="1"/>
  <c r="H28" i="19"/>
  <c r="E41" i="17"/>
  <c r="G41" i="17" s="1"/>
  <c r="H26" i="17"/>
  <c r="E21" i="17"/>
  <c r="G21" i="17" s="1"/>
  <c r="H9" i="19"/>
  <c r="H8" i="17"/>
  <c r="E14" i="17"/>
  <c r="G14" i="17" s="1"/>
  <c r="E30" i="17"/>
  <c r="H30" i="19"/>
  <c r="H7" i="15"/>
  <c r="H11" i="17"/>
  <c r="H38" i="17"/>
  <c r="E24" i="17"/>
  <c r="G24" i="17" s="1"/>
  <c r="E7" i="18"/>
  <c r="F7" i="18" s="1"/>
  <c r="G25" i="19"/>
  <c r="E27" i="17"/>
  <c r="G27" i="17" s="1"/>
  <c r="H34" i="19"/>
  <c r="H25" i="19"/>
  <c r="H19" i="19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42" i="19"/>
  <c r="E42" i="19"/>
  <c r="H22" i="19"/>
  <c r="E22" i="19"/>
  <c r="H15" i="19"/>
  <c r="E15" i="19"/>
  <c r="E14" i="19"/>
  <c r="H14" i="19"/>
  <c r="E23" i="19"/>
  <c r="H23" i="19"/>
  <c r="E32" i="19"/>
  <c r="H32" i="19"/>
  <c r="E41" i="19"/>
  <c r="H41" i="19"/>
  <c r="H40" i="19"/>
  <c r="E40" i="19"/>
  <c r="H33" i="19"/>
  <c r="E33" i="19"/>
  <c r="H13" i="19"/>
  <c r="E13" i="19"/>
  <c r="H11" i="19"/>
  <c r="E11" i="19"/>
  <c r="H20" i="19"/>
  <c r="E20" i="19"/>
  <c r="H29" i="19"/>
  <c r="E29" i="19"/>
  <c r="H38" i="19"/>
  <c r="E38" i="19"/>
  <c r="G9" i="19"/>
  <c r="F9" i="19"/>
  <c r="F30" i="19"/>
  <c r="G30" i="19"/>
  <c r="F12" i="19"/>
  <c r="G12" i="19"/>
  <c r="H31" i="19"/>
  <c r="E31" i="19"/>
  <c r="H24" i="19"/>
  <c r="E24" i="19"/>
  <c r="E8" i="19"/>
  <c r="H8" i="19"/>
  <c r="E17" i="19"/>
  <c r="H17" i="19"/>
  <c r="E26" i="19"/>
  <c r="H26" i="19"/>
  <c r="E35" i="19"/>
  <c r="H35" i="19"/>
  <c r="H33" i="18"/>
  <c r="E33" i="18"/>
  <c r="H39" i="18"/>
  <c r="E39" i="18"/>
  <c r="H12" i="18"/>
  <c r="E12" i="18"/>
  <c r="H13" i="18"/>
  <c r="E13" i="18"/>
  <c r="H22" i="18"/>
  <c r="E22" i="18"/>
  <c r="H31" i="18"/>
  <c r="E31" i="18"/>
  <c r="H40" i="18"/>
  <c r="E40" i="18"/>
  <c r="H42" i="18"/>
  <c r="E42" i="18"/>
  <c r="H15" i="18"/>
  <c r="E15" i="18"/>
  <c r="H21" i="18"/>
  <c r="E21" i="18"/>
  <c r="H10" i="18"/>
  <c r="E10" i="18"/>
  <c r="H19" i="18"/>
  <c r="E19" i="18"/>
  <c r="H28" i="18"/>
  <c r="E28" i="18"/>
  <c r="H37" i="18"/>
  <c r="E37" i="18"/>
  <c r="H14" i="18"/>
  <c r="E14" i="18"/>
  <c r="H23" i="18"/>
  <c r="E23" i="18"/>
  <c r="H32" i="18"/>
  <c r="E32" i="18"/>
  <c r="H41" i="18"/>
  <c r="E41" i="18"/>
  <c r="H8" i="18"/>
  <c r="E8" i="18"/>
  <c r="H17" i="18"/>
  <c r="E17" i="18"/>
  <c r="H26" i="18"/>
  <c r="E26" i="18"/>
  <c r="H35" i="18"/>
  <c r="E35" i="18"/>
  <c r="H24" i="18"/>
  <c r="E24" i="18"/>
  <c r="H30" i="18"/>
  <c r="E30" i="18"/>
  <c r="E16" i="18"/>
  <c r="H16" i="18"/>
  <c r="E25" i="18"/>
  <c r="H25" i="18"/>
  <c r="E34" i="18"/>
  <c r="H34" i="18"/>
  <c r="H11" i="18"/>
  <c r="E11" i="18"/>
  <c r="H20" i="18"/>
  <c r="E20" i="18"/>
  <c r="H29" i="18"/>
  <c r="E29" i="18"/>
  <c r="H38" i="18"/>
  <c r="E38" i="18"/>
  <c r="G36" i="18"/>
  <c r="F36" i="18"/>
  <c r="H37" i="17"/>
  <c r="E37" i="17"/>
  <c r="H28" i="17"/>
  <c r="E28" i="17"/>
  <c r="H19" i="17"/>
  <c r="E19" i="17"/>
  <c r="H10" i="17"/>
  <c r="E10" i="17"/>
  <c r="F17" i="17"/>
  <c r="G17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F20" i="17"/>
  <c r="G20" i="17"/>
  <c r="F26" i="17"/>
  <c r="G26" i="17"/>
  <c r="F38" i="17"/>
  <c r="G38" i="17"/>
  <c r="H33" i="16"/>
  <c r="E33" i="16"/>
  <c r="E19" i="16"/>
  <c r="H19" i="16"/>
  <c r="E28" i="16"/>
  <c r="H28" i="16"/>
  <c r="E37" i="16"/>
  <c r="H37" i="16"/>
  <c r="E14" i="16"/>
  <c r="H14" i="16"/>
  <c r="H23" i="16"/>
  <c r="E23" i="16"/>
  <c r="H32" i="16"/>
  <c r="E32" i="16"/>
  <c r="H41" i="16"/>
  <c r="E41" i="16"/>
  <c r="H30" i="16"/>
  <c r="E30" i="16"/>
  <c r="G9" i="16"/>
  <c r="H27" i="16"/>
  <c r="E27" i="16"/>
  <c r="H42" i="16"/>
  <c r="E42" i="16"/>
  <c r="H15" i="16"/>
  <c r="E15" i="16"/>
  <c r="H25" i="16"/>
  <c r="E25" i="16"/>
  <c r="H34" i="16"/>
  <c r="E34" i="16"/>
  <c r="E11" i="16"/>
  <c r="H11" i="16"/>
  <c r="H20" i="16"/>
  <c r="E20" i="16"/>
  <c r="H29" i="16"/>
  <c r="E29" i="16"/>
  <c r="H38" i="16"/>
  <c r="E38" i="16"/>
  <c r="H16" i="16"/>
  <c r="E16" i="16"/>
  <c r="G39" i="16"/>
  <c r="F39" i="16"/>
  <c r="H36" i="16"/>
  <c r="E36" i="16"/>
  <c r="H12" i="16"/>
  <c r="E12" i="16"/>
  <c r="H18" i="16"/>
  <c r="E18" i="16"/>
  <c r="H10" i="16"/>
  <c r="E10" i="16"/>
  <c r="H24" i="16"/>
  <c r="E24" i="16"/>
  <c r="E13" i="16"/>
  <c r="H13" i="16"/>
  <c r="H22" i="16"/>
  <c r="E22" i="16"/>
  <c r="H31" i="16"/>
  <c r="E31" i="16"/>
  <c r="H40" i="16"/>
  <c r="E40" i="16"/>
  <c r="H8" i="16"/>
  <c r="E8" i="16"/>
  <c r="H17" i="16"/>
  <c r="E17" i="16"/>
  <c r="H26" i="16"/>
  <c r="E26" i="16"/>
  <c r="H35" i="16"/>
  <c r="E35" i="16"/>
  <c r="H21" i="16"/>
  <c r="E21" i="16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G15" i="17" l="1"/>
  <c r="F36" i="19"/>
  <c r="F9" i="18"/>
  <c r="F21" i="17"/>
  <c r="F18" i="19"/>
  <c r="F18" i="17"/>
  <c r="F41" i="17"/>
  <c r="G18" i="18"/>
  <c r="F32" i="17"/>
  <c r="G33" i="17"/>
  <c r="F42" i="17"/>
  <c r="F12" i="17"/>
  <c r="F27" i="19"/>
  <c r="F36" i="17"/>
  <c r="F23" i="17"/>
  <c r="G21" i="19"/>
  <c r="F34" i="15"/>
  <c r="F39" i="17"/>
  <c r="F27" i="18"/>
  <c r="G7" i="18"/>
  <c r="G39" i="19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5" i="19"/>
  <c r="G35" i="19"/>
  <c r="F8" i="19"/>
  <c r="G8" i="19"/>
  <c r="G31" i="19"/>
  <c r="F31" i="19"/>
  <c r="F38" i="19"/>
  <c r="G38" i="19"/>
  <c r="F11" i="19"/>
  <c r="G11" i="19"/>
  <c r="G40" i="19"/>
  <c r="F40" i="19"/>
  <c r="F41" i="19"/>
  <c r="G41" i="19"/>
  <c r="F14" i="19"/>
  <c r="G14" i="19"/>
  <c r="G22" i="19"/>
  <c r="F22" i="19"/>
  <c r="F17" i="19"/>
  <c r="G17" i="19"/>
  <c r="G24" i="19"/>
  <c r="F24" i="19"/>
  <c r="F20" i="19"/>
  <c r="G20" i="19"/>
  <c r="G33" i="19"/>
  <c r="F33" i="19"/>
  <c r="F23" i="19"/>
  <c r="G23" i="19"/>
  <c r="G15" i="19"/>
  <c r="F15" i="19"/>
  <c r="F26" i="19"/>
  <c r="G26" i="19"/>
  <c r="F29" i="19"/>
  <c r="G29" i="19"/>
  <c r="G13" i="19"/>
  <c r="F13" i="19"/>
  <c r="F32" i="19"/>
  <c r="G32" i="19"/>
  <c r="G42" i="19"/>
  <c r="F42" i="19"/>
  <c r="G16" i="18"/>
  <c r="F16" i="18"/>
  <c r="F8" i="18"/>
  <c r="G8" i="18"/>
  <c r="G22" i="18"/>
  <c r="F22" i="18"/>
  <c r="G39" i="18"/>
  <c r="F39" i="18"/>
  <c r="F29" i="18"/>
  <c r="G29" i="18"/>
  <c r="G25" i="18"/>
  <c r="F25" i="18"/>
  <c r="F17" i="18"/>
  <c r="G17" i="18"/>
  <c r="F41" i="18"/>
  <c r="G41" i="18"/>
  <c r="F14" i="18"/>
  <c r="G14" i="18"/>
  <c r="G19" i="18"/>
  <c r="F19" i="18"/>
  <c r="G15" i="18"/>
  <c r="F15" i="18"/>
  <c r="G31" i="18"/>
  <c r="F31" i="18"/>
  <c r="G12" i="18"/>
  <c r="F12" i="18"/>
  <c r="F20" i="18"/>
  <c r="G20" i="18"/>
  <c r="G30" i="18"/>
  <c r="F30" i="18"/>
  <c r="F35" i="18"/>
  <c r="G35" i="18"/>
  <c r="F32" i="18"/>
  <c r="G32" i="18"/>
  <c r="G37" i="18"/>
  <c r="F37" i="18"/>
  <c r="G10" i="18"/>
  <c r="F10" i="18"/>
  <c r="G42" i="18"/>
  <c r="F42" i="18"/>
  <c r="F38" i="18"/>
  <c r="G38" i="18"/>
  <c r="F11" i="18"/>
  <c r="G11" i="18"/>
  <c r="G34" i="18"/>
  <c r="F34" i="18"/>
  <c r="G24" i="18"/>
  <c r="F24" i="18"/>
  <c r="F26" i="18"/>
  <c r="G26" i="18"/>
  <c r="F23" i="18"/>
  <c r="G23" i="18"/>
  <c r="G28" i="18"/>
  <c r="F28" i="18"/>
  <c r="G21" i="18"/>
  <c r="F21" i="18"/>
  <c r="G40" i="18"/>
  <c r="F40" i="18"/>
  <c r="G13" i="18"/>
  <c r="F13" i="18"/>
  <c r="G33" i="18"/>
  <c r="F33" i="18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G34" i="16"/>
  <c r="F34" i="16"/>
  <c r="F26" i="16"/>
  <c r="G26" i="16"/>
  <c r="G40" i="16"/>
  <c r="F40" i="16"/>
  <c r="F29" i="16"/>
  <c r="G29" i="16"/>
  <c r="G42" i="16"/>
  <c r="F42" i="16"/>
  <c r="G30" i="16"/>
  <c r="F30" i="16"/>
  <c r="F23" i="16"/>
  <c r="G23" i="16"/>
  <c r="F14" i="16"/>
  <c r="G14" i="16"/>
  <c r="G19" i="16"/>
  <c r="F19" i="16"/>
  <c r="F35" i="16"/>
  <c r="G35" i="16"/>
  <c r="F8" i="16"/>
  <c r="G8" i="16"/>
  <c r="G22" i="16"/>
  <c r="F22" i="16"/>
  <c r="G13" i="16"/>
  <c r="F13" i="16"/>
  <c r="G10" i="16"/>
  <c r="F10" i="16"/>
  <c r="G36" i="16"/>
  <c r="F36" i="16"/>
  <c r="F38" i="16"/>
  <c r="G38" i="16"/>
  <c r="G15" i="16"/>
  <c r="F15" i="16"/>
  <c r="F32" i="16"/>
  <c r="G32" i="16"/>
  <c r="G28" i="16"/>
  <c r="F28" i="16"/>
  <c r="G33" i="16"/>
  <c r="F33" i="16"/>
  <c r="G18" i="16"/>
  <c r="F18" i="16"/>
  <c r="G21" i="16"/>
  <c r="F21" i="16"/>
  <c r="F17" i="16"/>
  <c r="G17" i="16"/>
  <c r="G31" i="16"/>
  <c r="F31" i="16"/>
  <c r="G24" i="16"/>
  <c r="F24" i="16"/>
  <c r="G12" i="16"/>
  <c r="F12" i="16"/>
  <c r="G16" i="16"/>
  <c r="F16" i="16"/>
  <c r="F20" i="16"/>
  <c r="G20" i="16"/>
  <c r="F11" i="16"/>
  <c r="G11" i="16"/>
  <c r="G25" i="16"/>
  <c r="F25" i="16"/>
  <c r="G27" i="16"/>
  <c r="F27" i="16"/>
  <c r="F41" i="16"/>
  <c r="G41" i="16"/>
  <c r="G37" i="16"/>
  <c r="F37" i="16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H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H16" i="14" l="1"/>
  <c r="E7" i="14"/>
  <c r="F7" i="14" s="1"/>
  <c r="E18" i="14"/>
  <c r="F18" i="14" s="1"/>
  <c r="E9" i="14"/>
  <c r="F9" i="14" s="1"/>
  <c r="G16" i="14"/>
  <c r="E12" i="14"/>
  <c r="G12" i="14" s="1"/>
  <c r="H21" i="14"/>
  <c r="E10" i="14"/>
  <c r="G10" i="14" s="1"/>
  <c r="H30" i="14"/>
  <c r="G7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G9" i="14" l="1"/>
  <c r="G18" i="14"/>
  <c r="F12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E21" i="13" l="1"/>
  <c r="G21" i="13" s="1"/>
  <c r="H12" i="13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F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D3" i="12"/>
  <c r="C7" i="12" s="1"/>
  <c r="D2" i="12"/>
  <c r="C6" i="12" s="1"/>
  <c r="D6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D3" i="11"/>
  <c r="D42" i="11" s="1"/>
  <c r="D2" i="11"/>
  <c r="C6" i="11" s="1"/>
  <c r="D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D7" i="11"/>
  <c r="D8" i="11"/>
  <c r="C20" i="11"/>
  <c r="E20" i="11" s="1"/>
  <c r="D26" i="11"/>
  <c r="C33" i="11"/>
  <c r="E33" i="11" s="1"/>
  <c r="G33" i="11" s="1"/>
  <c r="D40" i="11"/>
  <c r="C25" i="5"/>
  <c r="E25" i="5" s="1"/>
  <c r="F25" i="5" s="1"/>
  <c r="C21" i="6"/>
  <c r="H21" i="6" s="1"/>
  <c r="C11" i="11"/>
  <c r="E11" i="11" s="1"/>
  <c r="D13" i="11"/>
  <c r="D16" i="11"/>
  <c r="D22" i="11"/>
  <c r="C29" i="11"/>
  <c r="H29" i="11" s="1"/>
  <c r="D35" i="11"/>
  <c r="C42" i="11"/>
  <c r="H42" i="11" s="1"/>
  <c r="D12" i="5"/>
  <c r="C8" i="11"/>
  <c r="E8" i="11" s="1"/>
  <c r="C9" i="11"/>
  <c r="E9" i="11" s="1"/>
  <c r="G9" i="11" s="1"/>
  <c r="D11" i="11"/>
  <c r="D14" i="11"/>
  <c r="C18" i="11"/>
  <c r="E18" i="11" s="1"/>
  <c r="F18" i="11" s="1"/>
  <c r="C24" i="11"/>
  <c r="E24" i="11" s="1"/>
  <c r="G24" i="11" s="1"/>
  <c r="D31" i="11"/>
  <c r="C38" i="11"/>
  <c r="H38" i="11" s="1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H14" i="6" s="1"/>
  <c r="D11" i="6"/>
  <c r="C9" i="6"/>
  <c r="E9" i="6" s="1"/>
  <c r="G9" i="6" s="1"/>
  <c r="C8" i="6"/>
  <c r="H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E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J13" i="9" s="1"/>
  <c r="D17" i="9"/>
  <c r="J17" i="9" s="1"/>
  <c r="D22" i="9"/>
  <c r="J22" i="9" s="1"/>
  <c r="D26" i="9"/>
  <c r="J26" i="9" s="1"/>
  <c r="D31" i="9"/>
  <c r="J31" i="9" s="1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J14" i="9" s="1"/>
  <c r="C17" i="9"/>
  <c r="H17" i="9" s="1"/>
  <c r="D19" i="9"/>
  <c r="J19" i="9" s="1"/>
  <c r="C21" i="9"/>
  <c r="H21" i="9" s="1"/>
  <c r="D23" i="9"/>
  <c r="J23" i="9" s="1"/>
  <c r="C26" i="9"/>
  <c r="H26" i="9" s="1"/>
  <c r="D28" i="9"/>
  <c r="J28" i="9" s="1"/>
  <c r="C30" i="9"/>
  <c r="H30" i="9" s="1"/>
  <c r="D32" i="9"/>
  <c r="J32" i="9" s="1"/>
  <c r="C35" i="9"/>
  <c r="E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H35" i="10" s="1"/>
  <c r="D40" i="10"/>
  <c r="D10" i="11"/>
  <c r="C12" i="11"/>
  <c r="H12" i="11" s="1"/>
  <c r="C14" i="11"/>
  <c r="H14" i="11" s="1"/>
  <c r="C15" i="11"/>
  <c r="E15" i="11" s="1"/>
  <c r="G15" i="11" s="1"/>
  <c r="D17" i="11"/>
  <c r="D19" i="11"/>
  <c r="C21" i="11"/>
  <c r="H21" i="11" s="1"/>
  <c r="D23" i="11"/>
  <c r="C26" i="11"/>
  <c r="E26" i="11" s="1"/>
  <c r="D28" i="11"/>
  <c r="C30" i="11"/>
  <c r="H30" i="11" s="1"/>
  <c r="D32" i="11"/>
  <c r="C35" i="11"/>
  <c r="E35" i="11" s="1"/>
  <c r="D37" i="11"/>
  <c r="C39" i="11"/>
  <c r="H39" i="11" s="1"/>
  <c r="D41" i="11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E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J16" i="9" s="1"/>
  <c r="C18" i="9"/>
  <c r="H18" i="9" s="1"/>
  <c r="D20" i="9"/>
  <c r="J20" i="9" s="1"/>
  <c r="C23" i="9"/>
  <c r="H23" i="9" s="1"/>
  <c r="D25" i="9"/>
  <c r="J25" i="9" s="1"/>
  <c r="C27" i="9"/>
  <c r="H27" i="9" s="1"/>
  <c r="D29" i="9"/>
  <c r="J29" i="9" s="1"/>
  <c r="C32" i="9"/>
  <c r="E32" i="9" s="1"/>
  <c r="D34" i="9"/>
  <c r="J34" i="9" s="1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E29" i="10" s="1"/>
  <c r="D34" i="10"/>
  <c r="C38" i="10"/>
  <c r="H38" i="10" s="1"/>
  <c r="C17" i="11"/>
  <c r="E17" i="11" s="1"/>
  <c r="D20" i="11"/>
  <c r="C23" i="11"/>
  <c r="H23" i="11" s="1"/>
  <c r="D25" i="11"/>
  <c r="C27" i="11"/>
  <c r="E27" i="11" s="1"/>
  <c r="G27" i="11" s="1"/>
  <c r="D29" i="11"/>
  <c r="C32" i="11"/>
  <c r="E32" i="11" s="1"/>
  <c r="D34" i="11"/>
  <c r="C36" i="11"/>
  <c r="E36" i="11" s="1"/>
  <c r="F36" i="11" s="1"/>
  <c r="D38" i="11"/>
  <c r="C41" i="11"/>
  <c r="H41" i="11" s="1"/>
  <c r="H7" i="12"/>
  <c r="E7" i="12"/>
  <c r="C41" i="12"/>
  <c r="D40" i="12"/>
  <c r="C38" i="12"/>
  <c r="D37" i="12"/>
  <c r="C35" i="12"/>
  <c r="D34" i="12"/>
  <c r="C32" i="12"/>
  <c r="D31" i="12"/>
  <c r="C29" i="12"/>
  <c r="D28" i="12"/>
  <c r="C26" i="12"/>
  <c r="D25" i="12"/>
  <c r="C23" i="12"/>
  <c r="D22" i="12"/>
  <c r="C20" i="12"/>
  <c r="D19" i="12"/>
  <c r="C17" i="12"/>
  <c r="D16" i="12"/>
  <c r="C14" i="12"/>
  <c r="D13" i="12"/>
  <c r="C11" i="12"/>
  <c r="D10" i="12"/>
  <c r="C8" i="12"/>
  <c r="D7" i="12"/>
  <c r="D42" i="12"/>
  <c r="C40" i="12"/>
  <c r="D39" i="12"/>
  <c r="C37" i="12"/>
  <c r="D36" i="12"/>
  <c r="C34" i="12"/>
  <c r="D33" i="12"/>
  <c r="C31" i="12"/>
  <c r="D30" i="12"/>
  <c r="C28" i="12"/>
  <c r="D27" i="12"/>
  <c r="C25" i="12"/>
  <c r="D24" i="12"/>
  <c r="C22" i="12"/>
  <c r="D21" i="12"/>
  <c r="C19" i="12"/>
  <c r="D18" i="12"/>
  <c r="C16" i="12"/>
  <c r="D15" i="12"/>
  <c r="C13" i="12"/>
  <c r="D12" i="12"/>
  <c r="C10" i="12"/>
  <c r="D9" i="12"/>
  <c r="C42" i="12"/>
  <c r="D41" i="12"/>
  <c r="C39" i="12"/>
  <c r="D38" i="12"/>
  <c r="C36" i="12"/>
  <c r="D35" i="12"/>
  <c r="C33" i="12"/>
  <c r="D32" i="12"/>
  <c r="C30" i="12"/>
  <c r="D29" i="12"/>
  <c r="C27" i="12"/>
  <c r="D26" i="12"/>
  <c r="C24" i="12"/>
  <c r="D23" i="12"/>
  <c r="C21" i="12"/>
  <c r="D20" i="12"/>
  <c r="C18" i="12"/>
  <c r="D17" i="12"/>
  <c r="C15" i="12"/>
  <c r="D14" i="12"/>
  <c r="C12" i="12"/>
  <c r="D11" i="12"/>
  <c r="C9" i="12"/>
  <c r="D8" i="12"/>
  <c r="C7" i="11"/>
  <c r="D9" i="11"/>
  <c r="C10" i="11"/>
  <c r="D12" i="11"/>
  <c r="C13" i="11"/>
  <c r="D15" i="11"/>
  <c r="C16" i="11"/>
  <c r="D18" i="11"/>
  <c r="C19" i="11"/>
  <c r="D21" i="11"/>
  <c r="C22" i="11"/>
  <c r="D24" i="11"/>
  <c r="C25" i="11"/>
  <c r="D27" i="11"/>
  <c r="C28" i="11"/>
  <c r="D30" i="11"/>
  <c r="C31" i="11"/>
  <c r="D33" i="11"/>
  <c r="C34" i="11"/>
  <c r="D36" i="11"/>
  <c r="C37" i="11"/>
  <c r="D39" i="11"/>
  <c r="C40" i="11"/>
  <c r="H14" i="10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H20" i="9"/>
  <c r="C7" i="9"/>
  <c r="D9" i="9"/>
  <c r="C10" i="9"/>
  <c r="D12" i="9"/>
  <c r="C13" i="9"/>
  <c r="D15" i="9"/>
  <c r="J15" i="9" s="1"/>
  <c r="C16" i="9"/>
  <c r="D18" i="9"/>
  <c r="J18" i="9" s="1"/>
  <c r="C19" i="9"/>
  <c r="D21" i="9"/>
  <c r="J21" i="9" s="1"/>
  <c r="C22" i="9"/>
  <c r="D24" i="9"/>
  <c r="J24" i="9" s="1"/>
  <c r="C25" i="9"/>
  <c r="D27" i="9"/>
  <c r="J27" i="9" s="1"/>
  <c r="C28" i="9"/>
  <c r="D30" i="9"/>
  <c r="J30" i="9" s="1"/>
  <c r="C31" i="9"/>
  <c r="D33" i="9"/>
  <c r="J33" i="9" s="1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12" i="6"/>
  <c r="G12" i="6" s="1"/>
  <c r="E27" i="6"/>
  <c r="H11" i="6"/>
  <c r="E14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H7" i="5"/>
  <c r="G25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H18" i="8" l="1"/>
  <c r="E21" i="9"/>
  <c r="J12" i="9"/>
  <c r="K12" i="9" s="1"/>
  <c r="N11" i="9"/>
  <c r="L12" i="9"/>
  <c r="H41" i="6"/>
  <c r="E42" i="9"/>
  <c r="G42" i="9" s="1"/>
  <c r="E34" i="8"/>
  <c r="F34" i="8" s="1"/>
  <c r="E8" i="6"/>
  <c r="H8" i="11"/>
  <c r="H36" i="8"/>
  <c r="H41" i="9"/>
  <c r="E35" i="10"/>
  <c r="G35" i="10" s="1"/>
  <c r="H29" i="10"/>
  <c r="E9" i="8"/>
  <c r="F9" i="8" s="1"/>
  <c r="F7" i="5"/>
  <c r="H25" i="5"/>
  <c r="E21" i="11"/>
  <c r="G21" i="11" s="1"/>
  <c r="F25" i="8"/>
  <c r="H33" i="9"/>
  <c r="E9" i="5"/>
  <c r="F9" i="5" s="1"/>
  <c r="E8" i="9"/>
  <c r="F8" i="9" s="1"/>
  <c r="H20" i="11"/>
  <c r="H29" i="9"/>
  <c r="E16" i="8"/>
  <c r="G16" i="8" s="1"/>
  <c r="H25" i="8"/>
  <c r="E12" i="9"/>
  <c r="G12" i="9" s="1"/>
  <c r="E36" i="6"/>
  <c r="G36" i="6" s="1"/>
  <c r="F15" i="9"/>
  <c r="H35" i="11"/>
  <c r="E32" i="6"/>
  <c r="G32" i="6" s="1"/>
  <c r="H36" i="11"/>
  <c r="E27" i="5"/>
  <c r="G27" i="5" s="1"/>
  <c r="H38" i="6"/>
  <c r="H35" i="9"/>
  <c r="E39" i="6"/>
  <c r="G39" i="6" s="1"/>
  <c r="H18" i="6"/>
  <c r="E23" i="9"/>
  <c r="G23" i="9" s="1"/>
  <c r="H15" i="9"/>
  <c r="E41" i="10"/>
  <c r="F41" i="10" s="1"/>
  <c r="E23" i="11"/>
  <c r="F23" i="11" s="1"/>
  <c r="F18" i="6"/>
  <c r="E7" i="8"/>
  <c r="F7" i="8" s="1"/>
  <c r="E11" i="9"/>
  <c r="G11" i="9" s="1"/>
  <c r="F33" i="9"/>
  <c r="E29" i="11"/>
  <c r="G29" i="11" s="1"/>
  <c r="E12" i="11"/>
  <c r="G12" i="11" s="1"/>
  <c r="E14" i="9"/>
  <c r="G14" i="9" s="1"/>
  <c r="H24" i="11"/>
  <c r="H17" i="11"/>
  <c r="E30" i="11"/>
  <c r="G30" i="11" s="1"/>
  <c r="G36" i="11"/>
  <c r="F24" i="11"/>
  <c r="E38" i="10"/>
  <c r="F38" i="10" s="1"/>
  <c r="G18" i="11"/>
  <c r="H11" i="11"/>
  <c r="H27" i="11"/>
  <c r="H26" i="11"/>
  <c r="H9" i="11"/>
  <c r="F27" i="11"/>
  <c r="E35" i="6"/>
  <c r="G35" i="6" s="1"/>
  <c r="E29" i="6"/>
  <c r="G29" i="6" s="1"/>
  <c r="H9" i="6"/>
  <c r="F9" i="6"/>
  <c r="E30" i="6"/>
  <c r="E27" i="8"/>
  <c r="G27" i="8" s="1"/>
  <c r="E26" i="9"/>
  <c r="G26" i="9" s="1"/>
  <c r="E39" i="9"/>
  <c r="G39" i="9" s="1"/>
  <c r="E11" i="10"/>
  <c r="G11" i="10" s="1"/>
  <c r="E17" i="10"/>
  <c r="G17" i="10" s="1"/>
  <c r="E41" i="11"/>
  <c r="F41" i="11" s="1"/>
  <c r="E38" i="11"/>
  <c r="G38" i="11" s="1"/>
  <c r="F15" i="11"/>
  <c r="F9" i="11"/>
  <c r="E42" i="11"/>
  <c r="F42" i="11" s="1"/>
  <c r="H18" i="11"/>
  <c r="E15" i="6"/>
  <c r="G15" i="6" s="1"/>
  <c r="E18" i="5"/>
  <c r="F18" i="5" s="1"/>
  <c r="F12" i="6"/>
  <c r="E21" i="6"/>
  <c r="G21" i="6" s="1"/>
  <c r="E27" i="9"/>
  <c r="G27" i="9" s="1"/>
  <c r="H15" i="11"/>
  <c r="H16" i="5"/>
  <c r="H32" i="9"/>
  <c r="H24" i="9"/>
  <c r="E38" i="9"/>
  <c r="G38" i="9" s="1"/>
  <c r="G24" i="9"/>
  <c r="H23" i="10"/>
  <c r="H33" i="11"/>
  <c r="G16" i="5"/>
  <c r="E23" i="6"/>
  <c r="G23" i="6" s="1"/>
  <c r="E17" i="9"/>
  <c r="F17" i="9" s="1"/>
  <c r="H20" i="10"/>
  <c r="H8" i="10"/>
  <c r="E32" i="10"/>
  <c r="G32" i="10" s="1"/>
  <c r="H32" i="11"/>
  <c r="E14" i="11"/>
  <c r="G14" i="11" s="1"/>
  <c r="F33" i="11"/>
  <c r="H26" i="6"/>
  <c r="H17" i="6"/>
  <c r="H20" i="6"/>
  <c r="H26" i="10"/>
  <c r="H24" i="6"/>
  <c r="E24" i="6"/>
  <c r="H42" i="6"/>
  <c r="E42" i="6"/>
  <c r="E18" i="9"/>
  <c r="E30" i="9"/>
  <c r="G30" i="9" s="1"/>
  <c r="E9" i="9"/>
  <c r="E39" i="11"/>
  <c r="H36" i="9"/>
  <c r="E36" i="9"/>
  <c r="H33" i="6"/>
  <c r="E33" i="6"/>
  <c r="H41" i="12"/>
  <c r="E41" i="12"/>
  <c r="H15" i="12"/>
  <c r="E15" i="12"/>
  <c r="H24" i="12"/>
  <c r="E24" i="12"/>
  <c r="H33" i="12"/>
  <c r="E33" i="12"/>
  <c r="H42" i="12"/>
  <c r="E42" i="12"/>
  <c r="H16" i="12"/>
  <c r="E16" i="12"/>
  <c r="H25" i="12"/>
  <c r="E25" i="12"/>
  <c r="H34" i="12"/>
  <c r="E34" i="12"/>
  <c r="H11" i="12"/>
  <c r="E11" i="12"/>
  <c r="H20" i="12"/>
  <c r="E20" i="12"/>
  <c r="H29" i="12"/>
  <c r="E29" i="12"/>
  <c r="H38" i="12"/>
  <c r="E38" i="12"/>
  <c r="G7" i="12"/>
  <c r="F7" i="12"/>
  <c r="H9" i="12"/>
  <c r="E9" i="12"/>
  <c r="H18" i="12"/>
  <c r="E18" i="12"/>
  <c r="H27" i="12"/>
  <c r="E27" i="12"/>
  <c r="H36" i="12"/>
  <c r="E36" i="12"/>
  <c r="H10" i="12"/>
  <c r="E10" i="12"/>
  <c r="H19" i="12"/>
  <c r="E19" i="12"/>
  <c r="H28" i="12"/>
  <c r="E28" i="12"/>
  <c r="H37" i="12"/>
  <c r="E37" i="12"/>
  <c r="H14" i="12"/>
  <c r="E14" i="12"/>
  <c r="H23" i="12"/>
  <c r="E23" i="12"/>
  <c r="H32" i="12"/>
  <c r="E32" i="12"/>
  <c r="H12" i="12"/>
  <c r="E12" i="12"/>
  <c r="H21" i="12"/>
  <c r="E21" i="12"/>
  <c r="H30" i="12"/>
  <c r="E30" i="12"/>
  <c r="H39" i="12"/>
  <c r="E39" i="12"/>
  <c r="H13" i="12"/>
  <c r="E13" i="12"/>
  <c r="H22" i="12"/>
  <c r="E22" i="12"/>
  <c r="H31" i="12"/>
  <c r="E31" i="12"/>
  <c r="H40" i="12"/>
  <c r="E40" i="12"/>
  <c r="H8" i="12"/>
  <c r="E8" i="12"/>
  <c r="H17" i="12"/>
  <c r="E17" i="12"/>
  <c r="H26" i="12"/>
  <c r="E26" i="12"/>
  <c r="H35" i="12"/>
  <c r="E35" i="12"/>
  <c r="E34" i="11"/>
  <c r="H34" i="11"/>
  <c r="G17" i="11"/>
  <c r="F17" i="11"/>
  <c r="E40" i="11"/>
  <c r="H40" i="11"/>
  <c r="E31" i="11"/>
  <c r="H31" i="11"/>
  <c r="E22" i="11"/>
  <c r="H22" i="11"/>
  <c r="E13" i="11"/>
  <c r="H13" i="11"/>
  <c r="F20" i="11"/>
  <c r="G20" i="11"/>
  <c r="E25" i="11"/>
  <c r="H25" i="11"/>
  <c r="E16" i="11"/>
  <c r="H16" i="11"/>
  <c r="H7" i="11"/>
  <c r="E7" i="11"/>
  <c r="G32" i="11"/>
  <c r="F32" i="11"/>
  <c r="G35" i="11"/>
  <c r="F35" i="11"/>
  <c r="G26" i="11"/>
  <c r="F26" i="11"/>
  <c r="G8" i="11"/>
  <c r="F8" i="11"/>
  <c r="H37" i="11"/>
  <c r="E37" i="11"/>
  <c r="H28" i="11"/>
  <c r="E28" i="11"/>
  <c r="H19" i="11"/>
  <c r="E19" i="11"/>
  <c r="H10" i="11"/>
  <c r="E10" i="11"/>
  <c r="F11" i="11"/>
  <c r="G11" i="11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29" i="10"/>
  <c r="F29" i="10"/>
  <c r="G14" i="10"/>
  <c r="F14" i="10"/>
  <c r="G21" i="9"/>
  <c r="F21" i="9"/>
  <c r="F42" i="9"/>
  <c r="H34" i="9"/>
  <c r="E34" i="9"/>
  <c r="H25" i="9"/>
  <c r="E25" i="9"/>
  <c r="E16" i="9"/>
  <c r="H16" i="9"/>
  <c r="H7" i="9"/>
  <c r="E7" i="9"/>
  <c r="F29" i="9"/>
  <c r="G29" i="9"/>
  <c r="F35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E40" i="9"/>
  <c r="H40" i="9"/>
  <c r="E31" i="9"/>
  <c r="H31" i="9"/>
  <c r="E22" i="9"/>
  <c r="H22" i="9"/>
  <c r="E13" i="9"/>
  <c r="H13" i="9"/>
  <c r="F20" i="9"/>
  <c r="G20" i="9"/>
  <c r="H30" i="8"/>
  <c r="E30" i="8"/>
  <c r="H42" i="8"/>
  <c r="E42" i="8"/>
  <c r="H40" i="8"/>
  <c r="E40" i="8"/>
  <c r="H17" i="8"/>
  <c r="E17" i="8"/>
  <c r="H28" i="8"/>
  <c r="E28" i="8"/>
  <c r="H21" i="8"/>
  <c r="E21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F11" i="6"/>
  <c r="G11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G9" i="8" l="1"/>
  <c r="F32" i="6"/>
  <c r="G34" i="8"/>
  <c r="F21" i="11"/>
  <c r="N14" i="9"/>
  <c r="N13" i="9"/>
  <c r="F35" i="10"/>
  <c r="F11" i="9"/>
  <c r="F29" i="6"/>
  <c r="F39" i="9"/>
  <c r="G38" i="10"/>
  <c r="F17" i="10"/>
  <c r="F36" i="6"/>
  <c r="F39" i="6"/>
  <c r="G9" i="5"/>
  <c r="G23" i="11"/>
  <c r="G8" i="9"/>
  <c r="F23" i="9"/>
  <c r="F29" i="11"/>
  <c r="F12" i="11"/>
  <c r="G41" i="10"/>
  <c r="F14" i="9"/>
  <c r="F16" i="8"/>
  <c r="F12" i="9"/>
  <c r="F27" i="5"/>
  <c r="G7" i="8"/>
  <c r="G41" i="11"/>
  <c r="F26" i="9"/>
  <c r="F32" i="10"/>
  <c r="F30" i="11"/>
  <c r="F27" i="8"/>
  <c r="F14" i="11"/>
  <c r="F38" i="11"/>
  <c r="G18" i="5"/>
  <c r="F23" i="6"/>
  <c r="F35" i="6"/>
  <c r="F30" i="9"/>
  <c r="G42" i="11"/>
  <c r="F27" i="9"/>
  <c r="G17" i="9"/>
  <c r="F11" i="10"/>
  <c r="G30" i="6"/>
  <c r="F30" i="6"/>
  <c r="F15" i="6"/>
  <c r="F21" i="6"/>
  <c r="F38" i="9"/>
  <c r="G33" i="6"/>
  <c r="F33" i="6"/>
  <c r="G42" i="6"/>
  <c r="F42" i="6"/>
  <c r="G39" i="11"/>
  <c r="F39" i="11"/>
  <c r="G18" i="9"/>
  <c r="F18" i="9"/>
  <c r="G36" i="9"/>
  <c r="F36" i="9"/>
  <c r="G9" i="9"/>
  <c r="F9" i="9"/>
  <c r="G24" i="6"/>
  <c r="F24" i="6"/>
  <c r="G31" i="12"/>
  <c r="F31" i="12"/>
  <c r="G39" i="12"/>
  <c r="F39" i="12"/>
  <c r="G12" i="12"/>
  <c r="F12" i="12"/>
  <c r="G27" i="12"/>
  <c r="F27" i="12"/>
  <c r="F41" i="12"/>
  <c r="G41" i="12"/>
  <c r="F35" i="12"/>
  <c r="G35" i="12"/>
  <c r="F8" i="12"/>
  <c r="G8" i="12"/>
  <c r="G22" i="12"/>
  <c r="F22" i="12"/>
  <c r="G30" i="12"/>
  <c r="F30" i="12"/>
  <c r="F32" i="12"/>
  <c r="G32" i="12"/>
  <c r="G37" i="12"/>
  <c r="F37" i="12"/>
  <c r="G10" i="12"/>
  <c r="F10" i="12"/>
  <c r="G18" i="12"/>
  <c r="F18" i="12"/>
  <c r="F38" i="12"/>
  <c r="G38" i="12"/>
  <c r="F11" i="12"/>
  <c r="G11" i="12"/>
  <c r="G16" i="12"/>
  <c r="F16" i="12"/>
  <c r="G24" i="12"/>
  <c r="F24" i="12"/>
  <c r="F17" i="12"/>
  <c r="G17" i="12"/>
  <c r="F14" i="12"/>
  <c r="G14" i="12"/>
  <c r="G19" i="12"/>
  <c r="F19" i="12"/>
  <c r="F20" i="12"/>
  <c r="G20" i="12"/>
  <c r="G25" i="12"/>
  <c r="F25" i="12"/>
  <c r="G33" i="12"/>
  <c r="F33" i="12"/>
  <c r="F26" i="12"/>
  <c r="G26" i="12"/>
  <c r="G40" i="12"/>
  <c r="F40" i="12"/>
  <c r="G13" i="12"/>
  <c r="F13" i="12"/>
  <c r="G21" i="12"/>
  <c r="F21" i="12"/>
  <c r="F23" i="12"/>
  <c r="G23" i="12"/>
  <c r="G28" i="12"/>
  <c r="F28" i="12"/>
  <c r="G36" i="12"/>
  <c r="F36" i="12"/>
  <c r="G9" i="12"/>
  <c r="F9" i="12"/>
  <c r="F29" i="12"/>
  <c r="G29" i="12"/>
  <c r="G34" i="12"/>
  <c r="F34" i="12"/>
  <c r="G42" i="12"/>
  <c r="F42" i="12"/>
  <c r="G15" i="12"/>
  <c r="F15" i="12"/>
  <c r="F19" i="11"/>
  <c r="G19" i="11"/>
  <c r="F28" i="11"/>
  <c r="G28" i="11"/>
  <c r="F7" i="11"/>
  <c r="G7" i="11"/>
  <c r="F16" i="11"/>
  <c r="G16" i="11"/>
  <c r="F22" i="11"/>
  <c r="G22" i="11"/>
  <c r="F13" i="11"/>
  <c r="G13" i="11"/>
  <c r="F40" i="11"/>
  <c r="G40" i="11"/>
  <c r="F10" i="11"/>
  <c r="G10" i="11"/>
  <c r="F37" i="11"/>
  <c r="G37" i="11"/>
  <c r="F25" i="11"/>
  <c r="G25" i="11"/>
  <c r="F31" i="11"/>
  <c r="G31" i="11"/>
  <c r="F34" i="11"/>
  <c r="G34" i="11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N16" i="9" l="1"/>
  <c r="N18" i="9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7" i="4" l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C7" i="1" s="1"/>
  <c r="D2" i="1"/>
  <c r="D41" i="3" l="1"/>
  <c r="C27" i="3"/>
  <c r="H27" i="3" s="1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F34" i="3" s="1"/>
  <c r="C12" i="3"/>
  <c r="E12" i="3" s="1"/>
  <c r="C18" i="3"/>
  <c r="E18" i="3" s="1"/>
  <c r="D21" i="3"/>
  <c r="C25" i="3"/>
  <c r="E25" i="3" s="1"/>
  <c r="F25" i="3" s="1"/>
  <c r="C28" i="3"/>
  <c r="E28" i="3" s="1"/>
  <c r="G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F37" i="3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E27" i="3" l="1"/>
  <c r="H12" i="3"/>
  <c r="E30" i="3"/>
  <c r="G30" i="3" s="1"/>
  <c r="E21" i="3"/>
  <c r="F21" i="3" s="1"/>
  <c r="G34" i="3"/>
  <c r="H34" i="3"/>
  <c r="H10" i="3"/>
  <c r="E39" i="3"/>
  <c r="G39" i="3" s="1"/>
  <c r="F10" i="3"/>
  <c r="H36" i="3"/>
  <c r="F28" i="3"/>
  <c r="H18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39" i="3"/>
  <c r="F12" i="3"/>
  <c r="G12" i="3"/>
  <c r="G21" i="3" l="1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1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<sst xmlns="http://schemas.openxmlformats.org/spreadsheetml/2006/main" count="218" uniqueCount="78">
  <si>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</si>
  <si>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</si>
  <si>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</si>
  <si>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</si>
  <si>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</si>
  <si>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</si>
  <si>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</si>
  <si>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</si>
  <si>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</si>
  <si>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</si>
  <si>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</si>
  <si>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</si>
  <si>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</si>
  <si>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</si>
  <si>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</si>
  <si>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Administratief + logistiek personeel klasse 2</t>
  </si>
  <si>
    <t>MV2</t>
  </si>
  <si>
    <t>Verzorgend personeel</t>
  </si>
  <si>
    <t>B2B</t>
  </si>
  <si>
    <t xml:space="preserve">Begeleidend en verzorgend personeel klasse 2B </t>
  </si>
  <si>
    <t>Begeleidend en verzorgend personeel klasse 2A</t>
  </si>
  <si>
    <t>Opvoedend personeel klasse 1</t>
  </si>
  <si>
    <t>Hoofdopvoeder</t>
  </si>
  <si>
    <t>Ondersteunend kaderpersoneel</t>
  </si>
  <si>
    <t>MV1</t>
  </si>
  <si>
    <t>L1</t>
  </si>
  <si>
    <t>K5</t>
  </si>
  <si>
    <t>Onderdirecteur</t>
  </si>
  <si>
    <t>K3</t>
  </si>
  <si>
    <t>Directeur 30-59 bedden</t>
  </si>
  <si>
    <t>K2</t>
  </si>
  <si>
    <t>Directeur 60-89 bedden</t>
  </si>
  <si>
    <t>K1</t>
  </si>
  <si>
    <t>G1</t>
  </si>
  <si>
    <t>Geneesheer omnipracticus</t>
  </si>
  <si>
    <t>GS</t>
  </si>
  <si>
    <t>Geneesheer specialist</t>
  </si>
  <si>
    <t>B1C</t>
  </si>
  <si>
    <t>B1B</t>
  </si>
  <si>
    <t>B1A</t>
  </si>
  <si>
    <t>B1A BIS</t>
  </si>
  <si>
    <t>Directeur +90 bedden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</si>
  <si>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</si>
  <si>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</si>
  <si>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</si>
  <si>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</si>
  <si>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</si>
  <si>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</si>
  <si>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</si>
  <si>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</si>
  <si>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2</t>
  </si>
  <si>
    <t>ADMINISTRATIEF + LOGISTIEK PERSONEEL KLASSE 1</t>
  </si>
  <si>
    <t>BEGELEIDEND EN VERZORGEND PERSONEEL KLASSE 2B</t>
  </si>
  <si>
    <t>BEGELEIDEND EN VERZORGEND PERSONEEL KLASSE 2A</t>
  </si>
  <si>
    <t>OPVOEDEND PERSONEEL KLASSE 1</t>
  </si>
  <si>
    <t>HOOFDOPVOEDER</t>
  </si>
  <si>
    <t>ONDERSTEUNEND KADERPERSONEEL</t>
  </si>
  <si>
    <t>OPVOEDER-GROEPSCHEF BIS</t>
  </si>
  <si>
    <t>Opvoeder-groepschef-BIS</t>
  </si>
  <si>
    <t>VERZORGEND PERSONEEL</t>
  </si>
  <si>
    <t>ONDERDIRECTEUR</t>
  </si>
  <si>
    <t>DIRECTEUR 30-59 BEDDEN</t>
  </si>
  <si>
    <t>DIRECTEUR 60-89 bedden</t>
  </si>
  <si>
    <t>DIRECTEUR +90 bedden</t>
  </si>
  <si>
    <t>GENEESHEER OMNIPRACTICUS</t>
  </si>
  <si>
    <t>GENEESHEER SPECIALIST</t>
  </si>
  <si>
    <t>GEWAARBORGD  INKOMEN</t>
  </si>
  <si>
    <t>OVERZICHT BAREMA'S P.C. 319.01</t>
  </si>
  <si>
    <t>DATUM</t>
  </si>
  <si>
    <t>Sociaal, paramedisch en therapeutisch personeel</t>
  </si>
  <si>
    <t>SOCIAAL, PARAMEDISCH &amp; THERAPEUTISCH PERSONEEL</t>
  </si>
  <si>
    <t>Licentiaten / masters</t>
  </si>
  <si>
    <t>LICENTIATEN / MASTERS</t>
  </si>
  <si>
    <t>BASIS</t>
  </si>
  <si>
    <t>INDEXERING</t>
  </si>
  <si>
    <t>VERGOEDING VAKANTIEVERBLIJVEN</t>
  </si>
  <si>
    <t>basis 01/01/2022</t>
  </si>
  <si>
    <t>Jaarloon is lager dan sectoraal minimumloon van 23.133,23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</si>
</sst>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#,##0.0000"/>
    <numFmt numFmtId="166" formatCode="d/mm/yy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 applyAlignment="1"/>
    <xf numFmtId="165" fontId="2" fillId="0" borderId="6" xfId="0" applyNumberFormat="1" applyFont="1" applyBorder="1" applyAlignment="1"/>
    <xf numFmtId="165" fontId="2" fillId="0" borderId="5" xfId="0" applyNumberFormat="1" applyFont="1" applyBorder="1" applyAlignment="1"/>
    <xf numFmtId="0" fontId="2" fillId="0" borderId="8" xfId="0" applyFont="1" applyBorder="1"/>
    <xf numFmtId="4" fontId="2" fillId="0" borderId="9" xfId="0" applyNumberFormat="1" applyFont="1" applyBorder="1" applyAlignment="1"/>
    <xf numFmtId="165" fontId="2" fillId="0" borderId="9" xfId="0" applyNumberFormat="1" applyFont="1" applyBorder="1" applyAlignment="1"/>
    <xf numFmtId="165" fontId="2" fillId="0" borderId="8" xfId="0" applyNumberFormat="1" applyFont="1" applyBorder="1" applyAlignment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9" fontId="2" fillId="0" borderId="9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/>
    <xf numFmtId="0" fontId="5" fillId="2" borderId="0" xfId="0" applyFont="1" applyFill="1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2" fillId="0" borderId="1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zoomScaleNormal="100" workbookViewId="0">
      <selection activeCell="B4" sqref="B4"/>
    </sheetView>
  </sheetViews>
  <sheetFormatPr defaultColWidth="9.109375" defaultRowHeight="14.4" x14ac:dyDescent="0.3"/>
  <cols>
    <col min="1" max="1" width="10.5546875" style="25" bestFit="1" customWidth="1"/>
    <col min="2" max="2" width="44.88671875" style="25" bestFit="1" customWidth="1"/>
    <col min="3" max="16384" width="9.109375" style="25"/>
  </cols>
  <sheetData>
    <row r="2" spans="1:2" ht="18" x14ac:dyDescent="0.35">
      <c r="A2" s="35" t="s">
        <v>67</v>
      </c>
    </row>
    <row r="4" spans="1:2" x14ac:dyDescent="0.3">
      <c r="A4" s="25" t="s">
        <v>68</v>
      </c>
      <c r="B4" s="26">
        <v>44713</v>
      </c>
    </row>
    <row r="6" spans="1:2" x14ac:dyDescent="0.3">
      <c r="A6" s="25" t="s">
        <v>45</v>
      </c>
      <c r="B6" s="36">
        <v>1.0611999999999999</v>
      </c>
    </row>
    <row r="8" spans="1:2" x14ac:dyDescent="0.3">
      <c r="A8" s="25" t="s">
        <v>7</v>
      </c>
      <c r="B8" s="34" t="s">
        <v>8</v>
      </c>
    </row>
    <row r="9" spans="1:2" x14ac:dyDescent="0.3">
      <c r="A9" s="25" t="s">
        <v>9</v>
      </c>
      <c r="B9" s="34" t="s">
        <v>44</v>
      </c>
    </row>
    <row r="10" spans="1:2" x14ac:dyDescent="0.3">
      <c r="A10" s="25" t="s">
        <v>10</v>
      </c>
      <c r="B10" s="34" t="s">
        <v>11</v>
      </c>
    </row>
    <row r="11" spans="1:2" x14ac:dyDescent="0.3">
      <c r="A11" s="25" t="s">
        <v>14</v>
      </c>
      <c r="B11" s="34" t="s">
        <v>15</v>
      </c>
    </row>
    <row r="12" spans="1:2" x14ac:dyDescent="0.3">
      <c r="A12" s="25" t="s">
        <v>12</v>
      </c>
      <c r="B12" s="34" t="s">
        <v>13</v>
      </c>
    </row>
    <row r="13" spans="1:2" x14ac:dyDescent="0.3">
      <c r="A13" s="25" t="s">
        <v>18</v>
      </c>
      <c r="B13" s="34" t="s">
        <v>19</v>
      </c>
    </row>
    <row r="14" spans="1:2" x14ac:dyDescent="0.3">
      <c r="A14" s="25" t="s">
        <v>0</v>
      </c>
      <c r="B14" s="34" t="s">
        <v>20</v>
      </c>
    </row>
    <row r="15" spans="1:2" x14ac:dyDescent="0.3">
      <c r="A15" s="25" t="s">
        <v>37</v>
      </c>
      <c r="B15" s="34" t="s">
        <v>21</v>
      </c>
    </row>
    <row r="16" spans="1:2" x14ac:dyDescent="0.3">
      <c r="A16" s="25" t="s">
        <v>38</v>
      </c>
      <c r="B16" s="34" t="s">
        <v>22</v>
      </c>
    </row>
    <row r="17" spans="1:2" x14ac:dyDescent="0.3">
      <c r="A17" s="25" t="s">
        <v>39</v>
      </c>
      <c r="B17" s="34" t="s">
        <v>23</v>
      </c>
    </row>
    <row r="18" spans="1:2" x14ac:dyDescent="0.3">
      <c r="A18" s="25" t="s">
        <v>40</v>
      </c>
      <c r="B18" s="34" t="s">
        <v>58</v>
      </c>
    </row>
    <row r="19" spans="1:2" x14ac:dyDescent="0.3">
      <c r="A19" s="25" t="s">
        <v>16</v>
      </c>
      <c r="B19" s="34" t="s">
        <v>17</v>
      </c>
    </row>
    <row r="20" spans="1:2" x14ac:dyDescent="0.3">
      <c r="A20" s="25" t="s">
        <v>24</v>
      </c>
      <c r="B20" s="34" t="s">
        <v>69</v>
      </c>
    </row>
    <row r="21" spans="1:2" x14ac:dyDescent="0.3">
      <c r="A21" s="25" t="s">
        <v>25</v>
      </c>
      <c r="B21" s="34" t="s">
        <v>71</v>
      </c>
    </row>
    <row r="22" spans="1:2" x14ac:dyDescent="0.3">
      <c r="A22" s="25" t="s">
        <v>26</v>
      </c>
      <c r="B22" s="34" t="s">
        <v>27</v>
      </c>
    </row>
    <row r="23" spans="1:2" x14ac:dyDescent="0.3">
      <c r="A23" s="25" t="s">
        <v>28</v>
      </c>
      <c r="B23" s="34" t="s">
        <v>29</v>
      </c>
    </row>
    <row r="24" spans="1:2" x14ac:dyDescent="0.3">
      <c r="A24" s="25" t="s">
        <v>30</v>
      </c>
      <c r="B24" s="34" t="s">
        <v>31</v>
      </c>
    </row>
    <row r="25" spans="1:2" x14ac:dyDescent="0.3">
      <c r="A25" s="25" t="s">
        <v>32</v>
      </c>
      <c r="B25" s="34" t="s">
        <v>41</v>
      </c>
    </row>
    <row r="26" spans="1:2" x14ac:dyDescent="0.3">
      <c r="A26" s="25" t="s">
        <v>33</v>
      </c>
      <c r="B26" s="34" t="s">
        <v>34</v>
      </c>
    </row>
    <row r="27" spans="1:2" x14ac:dyDescent="0.3">
      <c r="A27" s="25" t="s">
        <v>35</v>
      </c>
      <c r="B27" s="34" t="s">
        <v>36</v>
      </c>
    </row>
    <row r="28" spans="1:2" x14ac:dyDescent="0.3">
      <c r="A28" s="25" t="s">
        <v>42</v>
      </c>
      <c r="B28" s="34" t="s">
        <v>43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1" location="'A2'!A1" display="Administratief + logistiek personeel klasse 2" xr:uid="{00000000-0004-0000-0000-000003000000}"/>
    <hyperlink ref="B12" location="'A1'!A1" display="Administratief + logistiek personeel klasse 1" xr:uid="{00000000-0004-0000-0000-000004000000}"/>
    <hyperlink ref="B13" location="B2B!A1" display="Begeleidend en verzorgend personeel klasse 2B " xr:uid="{00000000-0004-0000-0000-000005000000}"/>
    <hyperlink ref="B14" location="B2A!A1" display="Begeleidend en verzorgend personeel klasse 2A" xr:uid="{00000000-0004-0000-0000-000006000000}"/>
    <hyperlink ref="B15" location="B1C!A1" display="Opvoedend personeel klasse 1" xr:uid="{00000000-0004-0000-0000-000007000000}"/>
    <hyperlink ref="B16" location="B1B!A1" display="Hoofdopvoeder" xr:uid="{00000000-0004-0000-0000-000008000000}"/>
    <hyperlink ref="B17" location="B1A!A1" display="Ondersteunend kaderpersoneel" xr:uid="{00000000-0004-0000-0000-000009000000}"/>
    <hyperlink ref="B18" location="'B1A BIS'!A1" display="Opvoeder-groepschef-BIS" xr:uid="{00000000-0004-0000-0000-00000A000000}"/>
    <hyperlink ref="B19" location="'MV2'!A1" display="Verzorgend personeel" xr:uid="{00000000-0004-0000-0000-00000B000000}"/>
    <hyperlink ref="B20" location="'MV1'!A1" display="Sociaal paramedisch en therapeutisch personeel" xr:uid="{00000000-0004-0000-0000-00000C000000}"/>
    <hyperlink ref="B21" location="'L1'!A1" display="Licentiaten" xr:uid="{00000000-0004-0000-0000-00000D000000}"/>
    <hyperlink ref="B22" location="'K5'!A1" display="Onderdirecteur" xr:uid="{00000000-0004-0000-0000-00000E000000}"/>
    <hyperlink ref="B23" location="'K3'!A1" display="Directeur 30-59 bedden" xr:uid="{00000000-0004-0000-0000-00000F000000}"/>
    <hyperlink ref="B24" location="'K2'!A1" display="Directeur 60-89 bedden" xr:uid="{00000000-0004-0000-0000-000010000000}"/>
    <hyperlink ref="B25" location="'K1'!A1" display="Directeur +90 bedden" xr:uid="{00000000-0004-0000-0000-000011000000}"/>
    <hyperlink ref="B26" location="'G1'!A1" display="Geneesheer omnipracticus" xr:uid="{00000000-0004-0000-0000-000012000000}"/>
    <hyperlink ref="B27" location="GS!A1" display="Geneesheer specialist" xr:uid="{00000000-0004-0000-0000-000013000000}"/>
    <hyperlink ref="B28" location="GEW!A1" display="Gewaarborgd inkomen" xr:uid="{00000000-0004-0000-0000-000014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topLeftCell="A21"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38</v>
      </c>
      <c r="B1" s="1" t="s">
        <v>55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33583.35</v>
      </c>
      <c r="C7" s="18">
        <f t="shared" ref="C7:C42" si="0">B7*$D$3</f>
        <v>35638.651019999998</v>
      </c>
      <c r="D7" s="18">
        <f t="shared" ref="D7:D42" si="1">B7/12*$D$3</f>
        <v>2969.8875849999995</v>
      </c>
      <c r="E7" s="19">
        <f t="shared" ref="E7:E42" si="2">C7/1976</f>
        <v>18.035754564777328</v>
      </c>
      <c r="F7" s="19">
        <f>E7/2</f>
        <v>9.0178772823886639</v>
      </c>
      <c r="G7" s="19">
        <f>E7/5</f>
        <v>3.6071509129554657</v>
      </c>
      <c r="H7" s="20">
        <f>C7/2080</f>
        <v>17.133966836538459</v>
      </c>
    </row>
    <row r="8" spans="1:8" x14ac:dyDescent="0.3">
      <c r="A8" s="8">
        <f>A7+1</f>
        <v>1</v>
      </c>
      <c r="B8" s="18">
        <v>34210.93</v>
      </c>
      <c r="C8" s="18">
        <f t="shared" si="0"/>
        <v>36304.638915999996</v>
      </c>
      <c r="D8" s="18">
        <f t="shared" si="1"/>
        <v>3025.3865763333333</v>
      </c>
      <c r="E8" s="19">
        <f t="shared" si="2"/>
        <v>18.372792973684209</v>
      </c>
      <c r="F8" s="19">
        <f t="shared" ref="F8:F42" si="3">E8/2</f>
        <v>9.1863964868421046</v>
      </c>
      <c r="G8" s="19">
        <f t="shared" ref="G8:G42" si="4">E8/5</f>
        <v>3.6745585947368418</v>
      </c>
      <c r="H8" s="20">
        <f t="shared" ref="H8:H42" si="5">C8/2080</f>
        <v>17.454153324999996</v>
      </c>
    </row>
    <row r="9" spans="1:8" x14ac:dyDescent="0.3">
      <c r="A9" s="8">
        <f t="shared" ref="A9:A42" si="6">A8+1</f>
        <v>2</v>
      </c>
      <c r="B9" s="18">
        <v>35062.49</v>
      </c>
      <c r="C9" s="18">
        <f t="shared" si="0"/>
        <v>37208.314387999992</v>
      </c>
      <c r="D9" s="18">
        <f t="shared" si="1"/>
        <v>3100.6928656666664</v>
      </c>
      <c r="E9" s="19">
        <f t="shared" si="2"/>
        <v>18.830118617408903</v>
      </c>
      <c r="F9" s="19">
        <f t="shared" si="3"/>
        <v>9.4150593087044516</v>
      </c>
      <c r="G9" s="19">
        <f t="shared" si="4"/>
        <v>3.7660237234817808</v>
      </c>
      <c r="H9" s="20">
        <f t="shared" si="5"/>
        <v>17.888612686538458</v>
      </c>
    </row>
    <row r="10" spans="1:8" x14ac:dyDescent="0.3">
      <c r="A10" s="8">
        <f t="shared" si="6"/>
        <v>3</v>
      </c>
      <c r="B10" s="18">
        <v>35888.06</v>
      </c>
      <c r="C10" s="18">
        <f t="shared" si="0"/>
        <v>38084.409271999997</v>
      </c>
      <c r="D10" s="18">
        <f t="shared" si="1"/>
        <v>3173.7007726666666</v>
      </c>
      <c r="E10" s="19">
        <f t="shared" si="2"/>
        <v>19.273486473684208</v>
      </c>
      <c r="F10" s="19">
        <f t="shared" si="3"/>
        <v>9.6367432368421042</v>
      </c>
      <c r="G10" s="19">
        <f t="shared" si="4"/>
        <v>3.8546972947368419</v>
      </c>
      <c r="H10" s="20">
        <f t="shared" si="5"/>
        <v>18.309812149999999</v>
      </c>
    </row>
    <row r="11" spans="1:8" x14ac:dyDescent="0.3">
      <c r="A11" s="8">
        <f t="shared" si="6"/>
        <v>4</v>
      </c>
      <c r="B11" s="18">
        <v>36762.93</v>
      </c>
      <c r="C11" s="18">
        <f t="shared" si="0"/>
        <v>39012.821315999994</v>
      </c>
      <c r="D11" s="18">
        <f t="shared" si="1"/>
        <v>3251.0684429999997</v>
      </c>
      <c r="E11" s="19">
        <f t="shared" si="2"/>
        <v>19.743330625506069</v>
      </c>
      <c r="F11" s="19">
        <f t="shared" si="3"/>
        <v>9.8716653127530343</v>
      </c>
      <c r="G11" s="19">
        <f t="shared" si="4"/>
        <v>3.9486661251012136</v>
      </c>
      <c r="H11" s="20">
        <f t="shared" si="5"/>
        <v>18.756164094230765</v>
      </c>
    </row>
    <row r="12" spans="1:8" x14ac:dyDescent="0.3">
      <c r="A12" s="8">
        <f t="shared" si="6"/>
        <v>5</v>
      </c>
      <c r="B12" s="18">
        <v>37385.050000000003</v>
      </c>
      <c r="C12" s="18">
        <f t="shared" si="0"/>
        <v>39673.015059999998</v>
      </c>
      <c r="D12" s="18">
        <f t="shared" si="1"/>
        <v>3306.0845883333332</v>
      </c>
      <c r="E12" s="19">
        <f t="shared" si="2"/>
        <v>20.077436771255059</v>
      </c>
      <c r="F12" s="19">
        <f t="shared" si="3"/>
        <v>10.038718385627529</v>
      </c>
      <c r="G12" s="19">
        <f t="shared" si="4"/>
        <v>4.0154873542510119</v>
      </c>
      <c r="H12" s="20">
        <f t="shared" si="5"/>
        <v>19.073564932692307</v>
      </c>
    </row>
    <row r="13" spans="1:8" x14ac:dyDescent="0.3">
      <c r="A13" s="8">
        <f t="shared" si="6"/>
        <v>6</v>
      </c>
      <c r="B13" s="18">
        <v>38600.43</v>
      </c>
      <c r="C13" s="18">
        <f t="shared" si="0"/>
        <v>40962.776315999996</v>
      </c>
      <c r="D13" s="18">
        <f t="shared" si="1"/>
        <v>3413.5646929999998</v>
      </c>
      <c r="E13" s="19">
        <f t="shared" si="2"/>
        <v>20.730149957489875</v>
      </c>
      <c r="F13" s="19">
        <f t="shared" si="3"/>
        <v>10.365074978744937</v>
      </c>
      <c r="G13" s="19">
        <f t="shared" si="4"/>
        <v>4.1460299914979748</v>
      </c>
      <c r="H13" s="20">
        <f t="shared" si="5"/>
        <v>19.693642459615383</v>
      </c>
    </row>
    <row r="14" spans="1:8" x14ac:dyDescent="0.3">
      <c r="A14" s="8">
        <f t="shared" si="6"/>
        <v>7</v>
      </c>
      <c r="B14" s="18">
        <v>39059.57</v>
      </c>
      <c r="C14" s="18">
        <f t="shared" si="0"/>
        <v>41450.015683999998</v>
      </c>
      <c r="D14" s="18">
        <f t="shared" si="1"/>
        <v>3454.1679736666665</v>
      </c>
      <c r="E14" s="19">
        <f t="shared" si="2"/>
        <v>20.976728585020243</v>
      </c>
      <c r="F14" s="19">
        <f t="shared" si="3"/>
        <v>10.488364292510122</v>
      </c>
      <c r="G14" s="19">
        <f t="shared" si="4"/>
        <v>4.1953457170040487</v>
      </c>
      <c r="H14" s="20">
        <f t="shared" si="5"/>
        <v>19.927892155769229</v>
      </c>
    </row>
    <row r="15" spans="1:8" x14ac:dyDescent="0.3">
      <c r="A15" s="8">
        <f t="shared" si="6"/>
        <v>8</v>
      </c>
      <c r="B15" s="18">
        <v>40337.629999999997</v>
      </c>
      <c r="C15" s="18">
        <f t="shared" si="0"/>
        <v>42806.292955999998</v>
      </c>
      <c r="D15" s="18">
        <f t="shared" si="1"/>
        <v>3567.1910796666662</v>
      </c>
      <c r="E15" s="19">
        <f t="shared" si="2"/>
        <v>21.663103722672062</v>
      </c>
      <c r="F15" s="19">
        <f t="shared" si="3"/>
        <v>10.831551861336031</v>
      </c>
      <c r="G15" s="19">
        <f t="shared" si="4"/>
        <v>4.3326207445344123</v>
      </c>
      <c r="H15" s="20">
        <f t="shared" si="5"/>
        <v>20.57994853653846</v>
      </c>
    </row>
    <row r="16" spans="1:8" x14ac:dyDescent="0.3">
      <c r="A16" s="8">
        <f t="shared" si="6"/>
        <v>9</v>
      </c>
      <c r="B16" s="18">
        <v>40748.35</v>
      </c>
      <c r="C16" s="18">
        <f t="shared" si="0"/>
        <v>43242.149019999997</v>
      </c>
      <c r="D16" s="18">
        <f t="shared" si="1"/>
        <v>3603.5124183333328</v>
      </c>
      <c r="E16" s="19">
        <f t="shared" si="2"/>
        <v>21.883678653846154</v>
      </c>
      <c r="F16" s="19">
        <f t="shared" si="3"/>
        <v>10.941839326923077</v>
      </c>
      <c r="G16" s="19">
        <f t="shared" si="4"/>
        <v>4.3767357307692309</v>
      </c>
      <c r="H16" s="20">
        <f t="shared" si="5"/>
        <v>20.789494721153844</v>
      </c>
    </row>
    <row r="17" spans="1:8" x14ac:dyDescent="0.3">
      <c r="A17" s="8">
        <f t="shared" si="6"/>
        <v>10</v>
      </c>
      <c r="B17" s="18">
        <v>41979.32</v>
      </c>
      <c r="C17" s="18">
        <f t="shared" si="0"/>
        <v>44548.454383999997</v>
      </c>
      <c r="D17" s="18">
        <f t="shared" si="1"/>
        <v>3712.3711986666663</v>
      </c>
      <c r="E17" s="19">
        <f t="shared" si="2"/>
        <v>22.544764364372469</v>
      </c>
      <c r="F17" s="19">
        <f t="shared" si="3"/>
        <v>11.272382182186234</v>
      </c>
      <c r="G17" s="19">
        <f t="shared" si="4"/>
        <v>4.5089528728744934</v>
      </c>
      <c r="H17" s="20">
        <f t="shared" si="5"/>
        <v>21.417526146153843</v>
      </c>
    </row>
    <row r="18" spans="1:8" x14ac:dyDescent="0.3">
      <c r="A18" s="8">
        <f t="shared" si="6"/>
        <v>11</v>
      </c>
      <c r="B18" s="18">
        <v>42344.53</v>
      </c>
      <c r="C18" s="18">
        <f t="shared" si="0"/>
        <v>44936.015235999992</v>
      </c>
      <c r="D18" s="18">
        <f t="shared" si="1"/>
        <v>3744.6679363333328</v>
      </c>
      <c r="E18" s="19">
        <f t="shared" si="2"/>
        <v>22.740898398785422</v>
      </c>
      <c r="F18" s="19">
        <f t="shared" si="3"/>
        <v>11.370449199392711</v>
      </c>
      <c r="G18" s="19">
        <f t="shared" si="4"/>
        <v>4.5481796797570846</v>
      </c>
      <c r="H18" s="20">
        <f t="shared" si="5"/>
        <v>21.603853478846151</v>
      </c>
    </row>
    <row r="19" spans="1:8" x14ac:dyDescent="0.3">
      <c r="A19" s="8">
        <f t="shared" si="6"/>
        <v>12</v>
      </c>
      <c r="B19" s="18">
        <v>43531.68</v>
      </c>
      <c r="C19" s="18">
        <f t="shared" si="0"/>
        <v>46195.818815999999</v>
      </c>
      <c r="D19" s="18">
        <f t="shared" si="1"/>
        <v>3849.6515679999998</v>
      </c>
      <c r="E19" s="19">
        <f t="shared" si="2"/>
        <v>23.378450817813764</v>
      </c>
      <c r="F19" s="19">
        <f t="shared" si="3"/>
        <v>11.689225408906882</v>
      </c>
      <c r="G19" s="19">
        <f t="shared" si="4"/>
        <v>4.675690163562753</v>
      </c>
      <c r="H19" s="20">
        <f t="shared" si="5"/>
        <v>22.209528276923077</v>
      </c>
    </row>
    <row r="20" spans="1:8" x14ac:dyDescent="0.3">
      <c r="A20" s="8">
        <f t="shared" si="6"/>
        <v>13</v>
      </c>
      <c r="B20" s="18">
        <v>43855.73</v>
      </c>
      <c r="C20" s="18">
        <f t="shared" si="0"/>
        <v>46539.700676</v>
      </c>
      <c r="D20" s="18">
        <f t="shared" si="1"/>
        <v>3878.3083896666667</v>
      </c>
      <c r="E20" s="19">
        <f t="shared" si="2"/>
        <v>23.552480099190284</v>
      </c>
      <c r="F20" s="19">
        <f t="shared" si="3"/>
        <v>11.776240049595142</v>
      </c>
      <c r="G20" s="19">
        <f t="shared" si="4"/>
        <v>4.7104960198380565</v>
      </c>
      <c r="H20" s="20">
        <f t="shared" si="5"/>
        <v>22.374856094230768</v>
      </c>
    </row>
    <row r="21" spans="1:8" x14ac:dyDescent="0.3">
      <c r="A21" s="8">
        <f t="shared" si="6"/>
        <v>14</v>
      </c>
      <c r="B21" s="18">
        <v>45002.64</v>
      </c>
      <c r="C21" s="18">
        <f t="shared" si="0"/>
        <v>47756.801567999995</v>
      </c>
      <c r="D21" s="18">
        <f t="shared" si="1"/>
        <v>3979.7334639999995</v>
      </c>
      <c r="E21" s="19">
        <f t="shared" si="2"/>
        <v>24.168421846153844</v>
      </c>
      <c r="F21" s="19">
        <f t="shared" si="3"/>
        <v>12.084210923076922</v>
      </c>
      <c r="G21" s="19">
        <f t="shared" si="4"/>
        <v>4.8336843692307685</v>
      </c>
      <c r="H21" s="20">
        <f t="shared" si="5"/>
        <v>22.960000753846153</v>
      </c>
    </row>
    <row r="22" spans="1:8" x14ac:dyDescent="0.3">
      <c r="A22" s="8">
        <f t="shared" si="6"/>
        <v>15</v>
      </c>
      <c r="B22" s="18">
        <v>45290.97</v>
      </c>
      <c r="C22" s="18">
        <f t="shared" si="0"/>
        <v>48062.777363999994</v>
      </c>
      <c r="D22" s="18">
        <f t="shared" si="1"/>
        <v>4005.2314469999997</v>
      </c>
      <c r="E22" s="19">
        <f t="shared" si="2"/>
        <v>24.323267896761131</v>
      </c>
      <c r="F22" s="19">
        <f t="shared" si="3"/>
        <v>12.161633948380565</v>
      </c>
      <c r="G22" s="19">
        <f t="shared" si="4"/>
        <v>4.8646535793522263</v>
      </c>
      <c r="H22" s="20">
        <f t="shared" si="5"/>
        <v>23.107104501923075</v>
      </c>
    </row>
    <row r="23" spans="1:8" x14ac:dyDescent="0.3">
      <c r="A23" s="8">
        <f t="shared" si="6"/>
        <v>16</v>
      </c>
      <c r="B23" s="18">
        <v>46430.36</v>
      </c>
      <c r="C23" s="18">
        <f t="shared" si="0"/>
        <v>49271.898031999997</v>
      </c>
      <c r="D23" s="18">
        <f t="shared" si="1"/>
        <v>4105.9915026666667</v>
      </c>
      <c r="E23" s="19">
        <f t="shared" si="2"/>
        <v>24.935171068825909</v>
      </c>
      <c r="F23" s="19">
        <f t="shared" si="3"/>
        <v>12.467585534412954</v>
      </c>
      <c r="G23" s="19">
        <f t="shared" si="4"/>
        <v>4.987034213765182</v>
      </c>
      <c r="H23" s="20">
        <f t="shared" si="5"/>
        <v>23.688412515384613</v>
      </c>
    </row>
    <row r="24" spans="1:8" x14ac:dyDescent="0.3">
      <c r="A24" s="8">
        <f t="shared" si="6"/>
        <v>17</v>
      </c>
      <c r="B24" s="18">
        <v>46711.49</v>
      </c>
      <c r="C24" s="18">
        <f t="shared" si="0"/>
        <v>49570.233187999991</v>
      </c>
      <c r="D24" s="18">
        <f t="shared" si="1"/>
        <v>4130.8527656666665</v>
      </c>
      <c r="E24" s="19">
        <f t="shared" si="2"/>
        <v>25.086150398785421</v>
      </c>
      <c r="F24" s="19">
        <f t="shared" si="3"/>
        <v>12.54307519939271</v>
      </c>
      <c r="G24" s="19">
        <f t="shared" si="4"/>
        <v>5.0172300797570841</v>
      </c>
      <c r="H24" s="20">
        <f t="shared" si="5"/>
        <v>23.83184287884615</v>
      </c>
    </row>
    <row r="25" spans="1:8" x14ac:dyDescent="0.3">
      <c r="A25" s="8">
        <f t="shared" si="6"/>
        <v>18</v>
      </c>
      <c r="B25" s="18">
        <v>47814.93</v>
      </c>
      <c r="C25" s="18">
        <f t="shared" si="0"/>
        <v>50741.203715999996</v>
      </c>
      <c r="D25" s="18">
        <f t="shared" si="1"/>
        <v>4228.4336429999994</v>
      </c>
      <c r="E25" s="19">
        <f t="shared" si="2"/>
        <v>25.678746819838054</v>
      </c>
      <c r="F25" s="19">
        <f t="shared" si="3"/>
        <v>12.839373409919027</v>
      </c>
      <c r="G25" s="19">
        <f t="shared" si="4"/>
        <v>5.1357493639676104</v>
      </c>
      <c r="H25" s="20">
        <f t="shared" si="5"/>
        <v>24.394809478846152</v>
      </c>
    </row>
    <row r="26" spans="1:8" x14ac:dyDescent="0.3">
      <c r="A26" s="8">
        <f t="shared" si="6"/>
        <v>19</v>
      </c>
      <c r="B26" s="18">
        <v>48061.919999999998</v>
      </c>
      <c r="C26" s="18">
        <f t="shared" si="0"/>
        <v>51003.309503999997</v>
      </c>
      <c r="D26" s="18">
        <f t="shared" si="1"/>
        <v>4250.2757919999995</v>
      </c>
      <c r="E26" s="19">
        <f t="shared" si="2"/>
        <v>25.811391449392712</v>
      </c>
      <c r="F26" s="19">
        <f t="shared" si="3"/>
        <v>12.905695724696356</v>
      </c>
      <c r="G26" s="19">
        <f t="shared" si="4"/>
        <v>5.1622782898785422</v>
      </c>
      <c r="H26" s="20">
        <f t="shared" si="5"/>
        <v>24.520821876923076</v>
      </c>
    </row>
    <row r="27" spans="1:8" x14ac:dyDescent="0.3">
      <c r="A27" s="8">
        <f t="shared" si="6"/>
        <v>20</v>
      </c>
      <c r="B27" s="18">
        <v>49133.120000000003</v>
      </c>
      <c r="C27" s="18">
        <f t="shared" si="0"/>
        <v>52140.066943999998</v>
      </c>
      <c r="D27" s="18">
        <f t="shared" si="1"/>
        <v>4345.0055786666662</v>
      </c>
      <c r="E27" s="19">
        <f t="shared" si="2"/>
        <v>26.386673554655868</v>
      </c>
      <c r="F27" s="19">
        <f t="shared" si="3"/>
        <v>13.193336777327934</v>
      </c>
      <c r="G27" s="19">
        <f t="shared" si="4"/>
        <v>5.2773347109311732</v>
      </c>
      <c r="H27" s="20">
        <f t="shared" si="5"/>
        <v>25.067339876923075</v>
      </c>
    </row>
    <row r="28" spans="1:8" x14ac:dyDescent="0.3">
      <c r="A28" s="8">
        <f t="shared" si="6"/>
        <v>21</v>
      </c>
      <c r="B28" s="18">
        <v>49349.71</v>
      </c>
      <c r="C28" s="18">
        <f t="shared" si="0"/>
        <v>52369.912251999995</v>
      </c>
      <c r="D28" s="18">
        <f t="shared" si="1"/>
        <v>4364.1593543333329</v>
      </c>
      <c r="E28" s="19">
        <f t="shared" si="2"/>
        <v>26.502992030364371</v>
      </c>
      <c r="F28" s="19">
        <f t="shared" si="3"/>
        <v>13.251496015182186</v>
      </c>
      <c r="G28" s="19">
        <f t="shared" si="4"/>
        <v>5.3005984060728739</v>
      </c>
      <c r="H28" s="20">
        <f t="shared" si="5"/>
        <v>25.177842428846152</v>
      </c>
    </row>
    <row r="29" spans="1:8" x14ac:dyDescent="0.3">
      <c r="A29" s="8">
        <f t="shared" si="6"/>
        <v>22</v>
      </c>
      <c r="B29" s="18">
        <v>50417.63</v>
      </c>
      <c r="C29" s="18">
        <f t="shared" si="0"/>
        <v>53503.188955999991</v>
      </c>
      <c r="D29" s="18">
        <f t="shared" si="1"/>
        <v>4458.5990796666665</v>
      </c>
      <c r="E29" s="19">
        <f t="shared" si="2"/>
        <v>27.076512629554653</v>
      </c>
      <c r="F29" s="19">
        <f t="shared" si="3"/>
        <v>13.538256314777326</v>
      </c>
      <c r="G29" s="19">
        <f t="shared" si="4"/>
        <v>5.4153025259109304</v>
      </c>
      <c r="H29" s="20">
        <f t="shared" si="5"/>
        <v>25.72268699807692</v>
      </c>
    </row>
    <row r="30" spans="1:8" x14ac:dyDescent="0.3">
      <c r="A30" s="8">
        <f t="shared" si="6"/>
        <v>23</v>
      </c>
      <c r="B30" s="18">
        <v>52161.37</v>
      </c>
      <c r="C30" s="18">
        <f t="shared" si="0"/>
        <v>55353.645843999999</v>
      </c>
      <c r="D30" s="18">
        <f t="shared" si="1"/>
        <v>4612.8038203333326</v>
      </c>
      <c r="E30" s="19">
        <f t="shared" si="2"/>
        <v>28.012978665991902</v>
      </c>
      <c r="F30" s="19">
        <f t="shared" si="3"/>
        <v>14.006489332995951</v>
      </c>
      <c r="G30" s="19">
        <f t="shared" si="4"/>
        <v>5.6025957331983802</v>
      </c>
      <c r="H30" s="20">
        <f t="shared" si="5"/>
        <v>26.612329732692306</v>
      </c>
    </row>
    <row r="31" spans="1:8" x14ac:dyDescent="0.3">
      <c r="A31" s="8">
        <f t="shared" si="6"/>
        <v>24</v>
      </c>
      <c r="B31" s="18">
        <v>53886.33</v>
      </c>
      <c r="C31" s="18">
        <f t="shared" si="0"/>
        <v>57184.173395999998</v>
      </c>
      <c r="D31" s="18">
        <f t="shared" si="1"/>
        <v>4765.3477830000002</v>
      </c>
      <c r="E31" s="19">
        <f t="shared" si="2"/>
        <v>28.939359006072873</v>
      </c>
      <c r="F31" s="19">
        <f t="shared" si="3"/>
        <v>14.469679503036437</v>
      </c>
      <c r="G31" s="19">
        <f t="shared" si="4"/>
        <v>5.7878718012145747</v>
      </c>
      <c r="H31" s="20">
        <f t="shared" si="5"/>
        <v>27.492391055769229</v>
      </c>
    </row>
    <row r="32" spans="1:8" x14ac:dyDescent="0.3">
      <c r="A32" s="8">
        <f t="shared" si="6"/>
        <v>25</v>
      </c>
      <c r="B32" s="18">
        <v>54002.9</v>
      </c>
      <c r="C32" s="18">
        <f t="shared" si="0"/>
        <v>57307.877479999996</v>
      </c>
      <c r="D32" s="18">
        <f t="shared" si="1"/>
        <v>4775.6564566666666</v>
      </c>
      <c r="E32" s="19">
        <f t="shared" si="2"/>
        <v>29.001962287449391</v>
      </c>
      <c r="F32" s="19">
        <f t="shared" si="3"/>
        <v>14.500981143724696</v>
      </c>
      <c r="G32" s="19">
        <f t="shared" si="4"/>
        <v>5.8003924574898784</v>
      </c>
      <c r="H32" s="20">
        <f t="shared" si="5"/>
        <v>27.551864173076922</v>
      </c>
    </row>
    <row r="33" spans="1:8" x14ac:dyDescent="0.3">
      <c r="A33" s="8">
        <f t="shared" si="6"/>
        <v>26</v>
      </c>
      <c r="B33" s="18">
        <v>54093.52</v>
      </c>
      <c r="C33" s="18">
        <f t="shared" si="0"/>
        <v>57404.043423999996</v>
      </c>
      <c r="D33" s="18">
        <f t="shared" si="1"/>
        <v>4783.6702853333327</v>
      </c>
      <c r="E33" s="19">
        <f t="shared" si="2"/>
        <v>29.050629263157894</v>
      </c>
      <c r="F33" s="19">
        <f t="shared" si="3"/>
        <v>14.525314631578947</v>
      </c>
      <c r="G33" s="19">
        <f t="shared" si="4"/>
        <v>5.8101258526315789</v>
      </c>
      <c r="H33" s="20">
        <f t="shared" si="5"/>
        <v>27.598097799999998</v>
      </c>
    </row>
    <row r="34" spans="1:8" x14ac:dyDescent="0.3">
      <c r="A34" s="8">
        <f t="shared" si="6"/>
        <v>27</v>
      </c>
      <c r="B34" s="18">
        <v>54196.28</v>
      </c>
      <c r="C34" s="18">
        <f t="shared" si="0"/>
        <v>57513.092335999994</v>
      </c>
      <c r="D34" s="18">
        <f t="shared" si="1"/>
        <v>4792.7576946666659</v>
      </c>
      <c r="E34" s="19">
        <f t="shared" si="2"/>
        <v>29.105815959514167</v>
      </c>
      <c r="F34" s="19">
        <f t="shared" si="3"/>
        <v>14.552907979757084</v>
      </c>
      <c r="G34" s="19">
        <f t="shared" si="4"/>
        <v>5.8211631919028335</v>
      </c>
      <c r="H34" s="20">
        <f t="shared" si="5"/>
        <v>27.650525161538457</v>
      </c>
    </row>
    <row r="35" spans="1:8" x14ac:dyDescent="0.3">
      <c r="A35" s="8">
        <f t="shared" si="6"/>
        <v>28</v>
      </c>
      <c r="B35" s="18">
        <v>54274.09</v>
      </c>
      <c r="C35" s="18">
        <f t="shared" si="0"/>
        <v>57595.664307999992</v>
      </c>
      <c r="D35" s="18">
        <f t="shared" si="1"/>
        <v>4799.6386923333321</v>
      </c>
      <c r="E35" s="19">
        <f t="shared" si="2"/>
        <v>29.147603394736837</v>
      </c>
      <c r="F35" s="19">
        <f t="shared" si="3"/>
        <v>14.573801697368419</v>
      </c>
      <c r="G35" s="19">
        <f t="shared" si="4"/>
        <v>5.8295206789473673</v>
      </c>
      <c r="H35" s="20">
        <f t="shared" si="5"/>
        <v>27.690223224999997</v>
      </c>
    </row>
    <row r="36" spans="1:8" x14ac:dyDescent="0.3">
      <c r="A36" s="8">
        <f t="shared" si="6"/>
        <v>29</v>
      </c>
      <c r="B36" s="18">
        <v>54346.14</v>
      </c>
      <c r="C36" s="18">
        <f t="shared" si="0"/>
        <v>57672.123767999998</v>
      </c>
      <c r="D36" s="18">
        <f t="shared" si="1"/>
        <v>4806.0103140000001</v>
      </c>
      <c r="E36" s="19">
        <f t="shared" si="2"/>
        <v>29.186297453441295</v>
      </c>
      <c r="F36" s="19">
        <f t="shared" si="3"/>
        <v>14.593148726720647</v>
      </c>
      <c r="G36" s="19">
        <f t="shared" si="4"/>
        <v>5.8372594906882593</v>
      </c>
      <c r="H36" s="20">
        <f t="shared" si="5"/>
        <v>27.726982580769231</v>
      </c>
    </row>
    <row r="37" spans="1:8" x14ac:dyDescent="0.3">
      <c r="A37" s="8">
        <f t="shared" si="6"/>
        <v>30</v>
      </c>
      <c r="B37" s="18">
        <v>54412.94</v>
      </c>
      <c r="C37" s="18">
        <f t="shared" si="0"/>
        <v>57743.011928</v>
      </c>
      <c r="D37" s="18">
        <f t="shared" si="1"/>
        <v>4811.917660666667</v>
      </c>
      <c r="E37" s="19">
        <f t="shared" si="2"/>
        <v>29.222172028340079</v>
      </c>
      <c r="F37" s="19">
        <f t="shared" si="3"/>
        <v>14.61108601417004</v>
      </c>
      <c r="G37" s="19">
        <f t="shared" si="4"/>
        <v>5.8444344056680162</v>
      </c>
      <c r="H37" s="20">
        <f t="shared" si="5"/>
        <v>27.761063426923076</v>
      </c>
    </row>
    <row r="38" spans="1:8" x14ac:dyDescent="0.3">
      <c r="A38" s="8">
        <f t="shared" si="6"/>
        <v>31</v>
      </c>
      <c r="B38" s="18">
        <v>54474.76</v>
      </c>
      <c r="C38" s="18">
        <f t="shared" si="0"/>
        <v>57808.615311999994</v>
      </c>
      <c r="D38" s="18">
        <f t="shared" si="1"/>
        <v>4817.3846093333332</v>
      </c>
      <c r="E38" s="19">
        <f t="shared" si="2"/>
        <v>29.255372121457487</v>
      </c>
      <c r="F38" s="19">
        <f t="shared" si="3"/>
        <v>14.627686060728744</v>
      </c>
      <c r="G38" s="19">
        <f t="shared" si="4"/>
        <v>5.8510744242914976</v>
      </c>
      <c r="H38" s="20">
        <f t="shared" si="5"/>
        <v>27.792603515384613</v>
      </c>
    </row>
    <row r="39" spans="1:8" x14ac:dyDescent="0.3">
      <c r="A39" s="8">
        <f t="shared" si="6"/>
        <v>32</v>
      </c>
      <c r="B39" s="18">
        <v>54532.02</v>
      </c>
      <c r="C39" s="18">
        <f t="shared" si="0"/>
        <v>57869.379623999994</v>
      </c>
      <c r="D39" s="18">
        <f t="shared" si="1"/>
        <v>4822.4483019999998</v>
      </c>
      <c r="E39" s="19">
        <f t="shared" si="2"/>
        <v>29.286123291497972</v>
      </c>
      <c r="F39" s="19">
        <f t="shared" si="3"/>
        <v>14.643061645748986</v>
      </c>
      <c r="G39" s="19">
        <f t="shared" si="4"/>
        <v>5.8572246582995948</v>
      </c>
      <c r="H39" s="20">
        <f t="shared" si="5"/>
        <v>27.821817126923072</v>
      </c>
    </row>
    <row r="40" spans="1:8" x14ac:dyDescent="0.3">
      <c r="A40" s="8">
        <f t="shared" si="6"/>
        <v>33</v>
      </c>
      <c r="B40" s="18">
        <v>54585.02</v>
      </c>
      <c r="C40" s="18">
        <f t="shared" si="0"/>
        <v>57925.623223999995</v>
      </c>
      <c r="D40" s="18">
        <f t="shared" si="1"/>
        <v>4827.135268666666</v>
      </c>
      <c r="E40" s="19">
        <f t="shared" si="2"/>
        <v>29.314586651821859</v>
      </c>
      <c r="F40" s="19">
        <f t="shared" si="3"/>
        <v>14.657293325910929</v>
      </c>
      <c r="G40" s="19">
        <f t="shared" si="4"/>
        <v>5.8629173303643718</v>
      </c>
      <c r="H40" s="20">
        <f t="shared" si="5"/>
        <v>27.848857319230767</v>
      </c>
    </row>
    <row r="41" spans="1:8" x14ac:dyDescent="0.3">
      <c r="A41" s="8">
        <f t="shared" si="6"/>
        <v>34</v>
      </c>
      <c r="B41" s="18">
        <v>54634.13</v>
      </c>
      <c r="C41" s="18">
        <f t="shared" si="0"/>
        <v>57977.738755999992</v>
      </c>
      <c r="D41" s="18">
        <f t="shared" si="1"/>
        <v>4831.4782296666663</v>
      </c>
      <c r="E41" s="19">
        <f t="shared" si="2"/>
        <v>29.340960908906879</v>
      </c>
      <c r="F41" s="19">
        <f t="shared" si="3"/>
        <v>14.67048045445344</v>
      </c>
      <c r="G41" s="19">
        <f t="shared" si="4"/>
        <v>5.8681921817813762</v>
      </c>
      <c r="H41" s="20">
        <f t="shared" si="5"/>
        <v>27.873912863461534</v>
      </c>
    </row>
    <row r="42" spans="1:8" x14ac:dyDescent="0.3">
      <c r="A42" s="21">
        <f t="shared" si="6"/>
        <v>35</v>
      </c>
      <c r="B42" s="22">
        <v>54679.57</v>
      </c>
      <c r="C42" s="22">
        <f t="shared" si="0"/>
        <v>58025.959683999994</v>
      </c>
      <c r="D42" s="22">
        <f t="shared" si="1"/>
        <v>4835.4966403333328</v>
      </c>
      <c r="E42" s="23">
        <f t="shared" si="2"/>
        <v>29.365364212550606</v>
      </c>
      <c r="F42" s="23">
        <f t="shared" si="3"/>
        <v>14.682682106275303</v>
      </c>
      <c r="G42" s="23">
        <f t="shared" si="4"/>
        <v>5.8730728425101209</v>
      </c>
      <c r="H42" s="24">
        <f t="shared" si="5"/>
        <v>27.897096001923074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39</v>
      </c>
      <c r="B1" s="1" t="s">
        <v>56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35651.75</v>
      </c>
      <c r="C7" s="18">
        <f t="shared" ref="C7:C42" si="0">B7*$D$3</f>
        <v>37833.6371</v>
      </c>
      <c r="D7" s="18">
        <f t="shared" ref="D7:D42" si="1">B7/12*$D$3</f>
        <v>3152.8030916666662</v>
      </c>
      <c r="E7" s="19">
        <f t="shared" ref="E7:E42" si="2">C7/1976</f>
        <v>19.146577479757084</v>
      </c>
      <c r="F7" s="19">
        <f>E7/2</f>
        <v>9.5732887398785422</v>
      </c>
      <c r="G7" s="19">
        <f>E7/5</f>
        <v>3.8293154959514171</v>
      </c>
      <c r="H7" s="20">
        <f>C7/2080</f>
        <v>18.18924860576923</v>
      </c>
    </row>
    <row r="8" spans="1:8" x14ac:dyDescent="0.3">
      <c r="A8" s="8">
        <f>A7+1</f>
        <v>1</v>
      </c>
      <c r="B8" s="18">
        <v>36200.44</v>
      </c>
      <c r="C8" s="18">
        <f t="shared" si="0"/>
        <v>38415.906927999997</v>
      </c>
      <c r="D8" s="18">
        <f t="shared" si="1"/>
        <v>3201.3255773333331</v>
      </c>
      <c r="E8" s="19">
        <f t="shared" si="2"/>
        <v>19.441248445344129</v>
      </c>
      <c r="F8" s="19">
        <f t="shared" ref="F8:F42" si="3">E8/2</f>
        <v>9.7206242226720647</v>
      </c>
      <c r="G8" s="19">
        <f t="shared" ref="G8:G42" si="4">E8/5</f>
        <v>3.8882496890688261</v>
      </c>
      <c r="H8" s="20">
        <f t="shared" ref="H8:H42" si="5">C8/2080</f>
        <v>18.469186023076922</v>
      </c>
    </row>
    <row r="9" spans="1:8" x14ac:dyDescent="0.3">
      <c r="A9" s="8">
        <f t="shared" ref="A9:A42" si="6">A8+1</f>
        <v>2</v>
      </c>
      <c r="B9" s="18">
        <v>36748.589999999997</v>
      </c>
      <c r="C9" s="18">
        <f t="shared" si="0"/>
        <v>38997.603707999995</v>
      </c>
      <c r="D9" s="18">
        <f t="shared" si="1"/>
        <v>3249.8003089999993</v>
      </c>
      <c r="E9" s="19">
        <f t="shared" si="2"/>
        <v>19.735629406882587</v>
      </c>
      <c r="F9" s="19">
        <f t="shared" si="3"/>
        <v>9.8678147034412937</v>
      </c>
      <c r="G9" s="19">
        <f t="shared" si="4"/>
        <v>3.9471258813765173</v>
      </c>
      <c r="H9" s="20">
        <f t="shared" si="5"/>
        <v>18.748847936538461</v>
      </c>
    </row>
    <row r="10" spans="1:8" x14ac:dyDescent="0.3">
      <c r="A10" s="8">
        <f t="shared" si="6"/>
        <v>3</v>
      </c>
      <c r="B10" s="18">
        <v>37482.53</v>
      </c>
      <c r="C10" s="18">
        <f t="shared" si="0"/>
        <v>39776.460835999998</v>
      </c>
      <c r="D10" s="18">
        <f t="shared" si="1"/>
        <v>3314.7050696666665</v>
      </c>
      <c r="E10" s="19">
        <f t="shared" si="2"/>
        <v>20.129787872469635</v>
      </c>
      <c r="F10" s="19">
        <f t="shared" si="3"/>
        <v>10.064893936234817</v>
      </c>
      <c r="G10" s="19">
        <f t="shared" si="4"/>
        <v>4.0259575744939271</v>
      </c>
      <c r="H10" s="20">
        <f t="shared" si="5"/>
        <v>19.123298478846152</v>
      </c>
    </row>
    <row r="11" spans="1:8" x14ac:dyDescent="0.3">
      <c r="A11" s="8">
        <f t="shared" si="6"/>
        <v>4</v>
      </c>
      <c r="B11" s="18">
        <v>38012.5</v>
      </c>
      <c r="C11" s="18">
        <f t="shared" si="0"/>
        <v>40338.864999999998</v>
      </c>
      <c r="D11" s="18">
        <f t="shared" si="1"/>
        <v>3361.5720833333335</v>
      </c>
      <c r="E11" s="19">
        <f t="shared" si="2"/>
        <v>20.41440536437247</v>
      </c>
      <c r="F11" s="19">
        <f t="shared" si="3"/>
        <v>10.207202682186235</v>
      </c>
      <c r="G11" s="19">
        <f t="shared" si="4"/>
        <v>4.0828810728744944</v>
      </c>
      <c r="H11" s="20">
        <f t="shared" si="5"/>
        <v>19.393685096153845</v>
      </c>
    </row>
    <row r="12" spans="1:8" x14ac:dyDescent="0.3">
      <c r="A12" s="8">
        <f t="shared" si="6"/>
        <v>5</v>
      </c>
      <c r="B12" s="18">
        <v>38979.5</v>
      </c>
      <c r="C12" s="18">
        <f t="shared" si="0"/>
        <v>41365.045399999995</v>
      </c>
      <c r="D12" s="18">
        <f t="shared" si="1"/>
        <v>3447.0871166666661</v>
      </c>
      <c r="E12" s="19">
        <f t="shared" si="2"/>
        <v>20.933727429149794</v>
      </c>
      <c r="F12" s="19">
        <f t="shared" si="3"/>
        <v>10.466863714574897</v>
      </c>
      <c r="G12" s="19">
        <f t="shared" si="4"/>
        <v>4.1867454858299586</v>
      </c>
      <c r="H12" s="20">
        <f t="shared" si="5"/>
        <v>19.887041057692304</v>
      </c>
    </row>
    <row r="13" spans="1:8" x14ac:dyDescent="0.3">
      <c r="A13" s="8">
        <f t="shared" si="6"/>
        <v>6</v>
      </c>
      <c r="B13" s="18">
        <v>39458.129999999997</v>
      </c>
      <c r="C13" s="18">
        <f t="shared" si="0"/>
        <v>41872.967555999996</v>
      </c>
      <c r="D13" s="18">
        <f t="shared" si="1"/>
        <v>3489.4139629999995</v>
      </c>
      <c r="E13" s="19">
        <f t="shared" si="2"/>
        <v>21.190773054655867</v>
      </c>
      <c r="F13" s="19">
        <f t="shared" si="3"/>
        <v>10.595386527327934</v>
      </c>
      <c r="G13" s="19">
        <f t="shared" si="4"/>
        <v>4.2381546109311738</v>
      </c>
      <c r="H13" s="20">
        <f t="shared" si="5"/>
        <v>20.131234401923074</v>
      </c>
    </row>
    <row r="14" spans="1:8" x14ac:dyDescent="0.3">
      <c r="A14" s="8">
        <f t="shared" si="6"/>
        <v>7</v>
      </c>
      <c r="B14" s="18">
        <v>40374.5</v>
      </c>
      <c r="C14" s="18">
        <f t="shared" si="0"/>
        <v>42845.419399999999</v>
      </c>
      <c r="D14" s="18">
        <f t="shared" si="1"/>
        <v>3570.4516166666663</v>
      </c>
      <c r="E14" s="19">
        <f t="shared" si="2"/>
        <v>21.68290455465587</v>
      </c>
      <c r="F14" s="19">
        <f t="shared" si="3"/>
        <v>10.841452277327935</v>
      </c>
      <c r="G14" s="19">
        <f t="shared" si="4"/>
        <v>4.3365809109311737</v>
      </c>
      <c r="H14" s="20">
        <f t="shared" si="5"/>
        <v>20.598759326923076</v>
      </c>
    </row>
    <row r="15" spans="1:8" x14ac:dyDescent="0.3">
      <c r="A15" s="8">
        <f t="shared" si="6"/>
        <v>8</v>
      </c>
      <c r="B15" s="18">
        <v>41226.31</v>
      </c>
      <c r="C15" s="18">
        <f t="shared" si="0"/>
        <v>43749.360171999993</v>
      </c>
      <c r="D15" s="18">
        <f t="shared" si="1"/>
        <v>3645.7800143333329</v>
      </c>
      <c r="E15" s="19">
        <f t="shared" si="2"/>
        <v>22.140364459514167</v>
      </c>
      <c r="F15" s="19">
        <f t="shared" si="3"/>
        <v>11.070182229757084</v>
      </c>
      <c r="G15" s="19">
        <f t="shared" si="4"/>
        <v>4.4280728919028336</v>
      </c>
      <c r="H15" s="20">
        <f t="shared" si="5"/>
        <v>21.03334623653846</v>
      </c>
    </row>
    <row r="16" spans="1:8" x14ac:dyDescent="0.3">
      <c r="A16" s="8">
        <f t="shared" si="6"/>
        <v>9</v>
      </c>
      <c r="B16" s="18">
        <v>41671.410000000003</v>
      </c>
      <c r="C16" s="18">
        <f t="shared" si="0"/>
        <v>44221.700292000001</v>
      </c>
      <c r="D16" s="18">
        <f t="shared" si="1"/>
        <v>3685.1416909999998</v>
      </c>
      <c r="E16" s="19">
        <f t="shared" si="2"/>
        <v>22.379402981781379</v>
      </c>
      <c r="F16" s="19">
        <f t="shared" si="3"/>
        <v>11.189701490890689</v>
      </c>
      <c r="G16" s="19">
        <f t="shared" si="4"/>
        <v>4.4758805963562756</v>
      </c>
      <c r="H16" s="20">
        <f t="shared" si="5"/>
        <v>21.26043283269231</v>
      </c>
    </row>
    <row r="17" spans="1:8" x14ac:dyDescent="0.3">
      <c r="A17" s="8">
        <f t="shared" si="6"/>
        <v>10</v>
      </c>
      <c r="B17" s="18">
        <v>42907.69</v>
      </c>
      <c r="C17" s="18">
        <f t="shared" si="0"/>
        <v>45533.640628000001</v>
      </c>
      <c r="D17" s="18">
        <f t="shared" si="1"/>
        <v>3794.4700523333331</v>
      </c>
      <c r="E17" s="19">
        <f t="shared" si="2"/>
        <v>23.043340398785425</v>
      </c>
      <c r="F17" s="19">
        <f t="shared" si="3"/>
        <v>11.521670199392712</v>
      </c>
      <c r="G17" s="19">
        <f t="shared" si="4"/>
        <v>4.6086680797570851</v>
      </c>
      <c r="H17" s="20">
        <f t="shared" si="5"/>
        <v>21.891173378846155</v>
      </c>
    </row>
    <row r="18" spans="1:8" x14ac:dyDescent="0.3">
      <c r="A18" s="8">
        <f t="shared" si="6"/>
        <v>11</v>
      </c>
      <c r="B18" s="18">
        <v>43272.89</v>
      </c>
      <c r="C18" s="18">
        <f t="shared" si="0"/>
        <v>45921.190867999998</v>
      </c>
      <c r="D18" s="18">
        <f t="shared" si="1"/>
        <v>3826.7659056666666</v>
      </c>
      <c r="E18" s="19">
        <f t="shared" si="2"/>
        <v>23.239469062753034</v>
      </c>
      <c r="F18" s="19">
        <f t="shared" si="3"/>
        <v>11.619734531376517</v>
      </c>
      <c r="G18" s="19">
        <f t="shared" si="4"/>
        <v>4.6478938125506071</v>
      </c>
      <c r="H18" s="20">
        <f t="shared" si="5"/>
        <v>22.077495609615383</v>
      </c>
    </row>
    <row r="19" spans="1:8" x14ac:dyDescent="0.3">
      <c r="A19" s="8">
        <f t="shared" si="6"/>
        <v>12</v>
      </c>
      <c r="B19" s="18">
        <v>44499.72</v>
      </c>
      <c r="C19" s="18">
        <f t="shared" si="0"/>
        <v>47223.102864</v>
      </c>
      <c r="D19" s="18">
        <f t="shared" si="1"/>
        <v>3935.2585719999997</v>
      </c>
      <c r="E19" s="19">
        <f t="shared" si="2"/>
        <v>23.898331408906884</v>
      </c>
      <c r="F19" s="19">
        <f t="shared" si="3"/>
        <v>11.949165704453442</v>
      </c>
      <c r="G19" s="19">
        <f t="shared" si="4"/>
        <v>4.7796662817813766</v>
      </c>
      <c r="H19" s="20">
        <f t="shared" si="5"/>
        <v>22.703414838461537</v>
      </c>
    </row>
    <row r="20" spans="1:8" x14ac:dyDescent="0.3">
      <c r="A20" s="8">
        <f t="shared" si="6"/>
        <v>13</v>
      </c>
      <c r="B20" s="18">
        <v>44822.91</v>
      </c>
      <c r="C20" s="18">
        <f t="shared" si="0"/>
        <v>47566.072092000002</v>
      </c>
      <c r="D20" s="18">
        <f t="shared" si="1"/>
        <v>3963.8393409999999</v>
      </c>
      <c r="E20" s="19">
        <f t="shared" si="2"/>
        <v>24.071898831983805</v>
      </c>
      <c r="F20" s="19">
        <f t="shared" si="3"/>
        <v>12.035949415991903</v>
      </c>
      <c r="G20" s="19">
        <f t="shared" si="4"/>
        <v>4.8143797663967609</v>
      </c>
      <c r="H20" s="20">
        <f t="shared" si="5"/>
        <v>22.868303890384617</v>
      </c>
    </row>
    <row r="21" spans="1:8" x14ac:dyDescent="0.3">
      <c r="A21" s="8">
        <f t="shared" si="6"/>
        <v>14</v>
      </c>
      <c r="B21" s="18">
        <v>46009.52</v>
      </c>
      <c r="C21" s="18">
        <f t="shared" si="0"/>
        <v>48825.302623999996</v>
      </c>
      <c r="D21" s="18">
        <f t="shared" si="1"/>
        <v>4068.7752186666662</v>
      </c>
      <c r="E21" s="19">
        <f t="shared" si="2"/>
        <v>24.709161246963561</v>
      </c>
      <c r="F21" s="19">
        <f t="shared" si="3"/>
        <v>12.35458062348178</v>
      </c>
      <c r="G21" s="19">
        <f t="shared" si="4"/>
        <v>4.9418322493927125</v>
      </c>
      <c r="H21" s="20">
        <f t="shared" si="5"/>
        <v>23.473703184615381</v>
      </c>
    </row>
    <row r="22" spans="1:8" x14ac:dyDescent="0.3">
      <c r="A22" s="8">
        <f t="shared" si="6"/>
        <v>15</v>
      </c>
      <c r="B22" s="18">
        <v>46294.239999999998</v>
      </c>
      <c r="C22" s="18">
        <f t="shared" si="0"/>
        <v>49127.447487999991</v>
      </c>
      <c r="D22" s="18">
        <f t="shared" si="1"/>
        <v>4093.9539573333327</v>
      </c>
      <c r="E22" s="19">
        <f t="shared" si="2"/>
        <v>24.862068566801614</v>
      </c>
      <c r="F22" s="19">
        <f t="shared" si="3"/>
        <v>12.431034283400807</v>
      </c>
      <c r="G22" s="19">
        <f t="shared" si="4"/>
        <v>4.9724137133603232</v>
      </c>
      <c r="H22" s="20">
        <f t="shared" si="5"/>
        <v>23.618965138461533</v>
      </c>
    </row>
    <row r="23" spans="1:8" x14ac:dyDescent="0.3">
      <c r="A23" s="8">
        <f t="shared" si="6"/>
        <v>16</v>
      </c>
      <c r="B23" s="18">
        <v>47473.32</v>
      </c>
      <c r="C23" s="18">
        <f t="shared" si="0"/>
        <v>50378.687183999995</v>
      </c>
      <c r="D23" s="18">
        <f t="shared" si="1"/>
        <v>4198.2239319999999</v>
      </c>
      <c r="E23" s="19">
        <f t="shared" si="2"/>
        <v>25.495287036437244</v>
      </c>
      <c r="F23" s="19">
        <f t="shared" si="3"/>
        <v>12.747643518218622</v>
      </c>
      <c r="G23" s="19">
        <f t="shared" si="4"/>
        <v>5.0990574072874484</v>
      </c>
      <c r="H23" s="20">
        <f t="shared" si="5"/>
        <v>24.220522684615382</v>
      </c>
    </row>
    <row r="24" spans="1:8" x14ac:dyDescent="0.3">
      <c r="A24" s="8">
        <f t="shared" si="6"/>
        <v>17</v>
      </c>
      <c r="B24" s="18">
        <v>47750.89</v>
      </c>
      <c r="C24" s="18">
        <f t="shared" si="0"/>
        <v>50673.244467999997</v>
      </c>
      <c r="D24" s="18">
        <f t="shared" si="1"/>
        <v>4222.7703723333334</v>
      </c>
      <c r="E24" s="19">
        <f t="shared" si="2"/>
        <v>25.644354487854251</v>
      </c>
      <c r="F24" s="19">
        <f t="shared" si="3"/>
        <v>12.822177243927126</v>
      </c>
      <c r="G24" s="19">
        <f t="shared" si="4"/>
        <v>5.1288708975708506</v>
      </c>
      <c r="H24" s="20">
        <f t="shared" si="5"/>
        <v>24.362136763461535</v>
      </c>
    </row>
    <row r="25" spans="1:8" x14ac:dyDescent="0.3">
      <c r="A25" s="8">
        <f t="shared" si="6"/>
        <v>18</v>
      </c>
      <c r="B25" s="18">
        <v>49138.97</v>
      </c>
      <c r="C25" s="18">
        <f t="shared" si="0"/>
        <v>52146.274963999997</v>
      </c>
      <c r="D25" s="18">
        <f t="shared" si="1"/>
        <v>4345.5229136666667</v>
      </c>
      <c r="E25" s="19">
        <f t="shared" si="2"/>
        <v>26.389815265182186</v>
      </c>
      <c r="F25" s="19">
        <f t="shared" si="3"/>
        <v>13.194907632591093</v>
      </c>
      <c r="G25" s="19">
        <f t="shared" si="4"/>
        <v>5.2779630530364372</v>
      </c>
      <c r="H25" s="20">
        <f t="shared" si="5"/>
        <v>25.070324501923075</v>
      </c>
    </row>
    <row r="26" spans="1:8" x14ac:dyDescent="0.3">
      <c r="A26" s="8">
        <f t="shared" si="6"/>
        <v>19</v>
      </c>
      <c r="B26" s="18">
        <v>49150.47</v>
      </c>
      <c r="C26" s="18">
        <f t="shared" si="0"/>
        <v>52158.478764</v>
      </c>
      <c r="D26" s="18">
        <f t="shared" si="1"/>
        <v>4346.5398969999997</v>
      </c>
      <c r="E26" s="19">
        <f t="shared" si="2"/>
        <v>26.395991277327933</v>
      </c>
      <c r="F26" s="19">
        <f t="shared" si="3"/>
        <v>13.197995638663967</v>
      </c>
      <c r="G26" s="19">
        <f t="shared" si="4"/>
        <v>5.2791982554655865</v>
      </c>
      <c r="H26" s="20">
        <f t="shared" si="5"/>
        <v>25.076191713461537</v>
      </c>
    </row>
    <row r="27" spans="1:8" x14ac:dyDescent="0.3">
      <c r="A27" s="8">
        <f t="shared" si="6"/>
        <v>20</v>
      </c>
      <c r="B27" s="18">
        <v>50956.08</v>
      </c>
      <c r="C27" s="18">
        <f t="shared" si="0"/>
        <v>54074.592096</v>
      </c>
      <c r="D27" s="18">
        <f t="shared" si="1"/>
        <v>4506.2160079999994</v>
      </c>
      <c r="E27" s="19">
        <f t="shared" si="2"/>
        <v>27.365684259109312</v>
      </c>
      <c r="F27" s="19">
        <f t="shared" si="3"/>
        <v>13.682842129554656</v>
      </c>
      <c r="G27" s="19">
        <f t="shared" si="4"/>
        <v>5.4731368518218622</v>
      </c>
      <c r="H27" s="20">
        <f t="shared" si="5"/>
        <v>25.997400046153846</v>
      </c>
    </row>
    <row r="28" spans="1:8" x14ac:dyDescent="0.3">
      <c r="A28" s="8">
        <f t="shared" si="6"/>
        <v>21</v>
      </c>
      <c r="B28" s="18">
        <v>50967.53</v>
      </c>
      <c r="C28" s="18">
        <f t="shared" si="0"/>
        <v>54086.742835999998</v>
      </c>
      <c r="D28" s="18">
        <f t="shared" si="1"/>
        <v>4507.2285696666659</v>
      </c>
      <c r="E28" s="19">
        <f t="shared" si="2"/>
        <v>27.371833419028338</v>
      </c>
      <c r="F28" s="19">
        <f t="shared" si="3"/>
        <v>13.685916709514169</v>
      </c>
      <c r="G28" s="19">
        <f t="shared" si="4"/>
        <v>5.4743666838056679</v>
      </c>
      <c r="H28" s="20">
        <f t="shared" si="5"/>
        <v>26.00324174807692</v>
      </c>
    </row>
    <row r="29" spans="1:8" x14ac:dyDescent="0.3">
      <c r="A29" s="8">
        <f t="shared" si="6"/>
        <v>22</v>
      </c>
      <c r="B29" s="18">
        <v>52773.14</v>
      </c>
      <c r="C29" s="18">
        <f t="shared" si="0"/>
        <v>56002.856167999998</v>
      </c>
      <c r="D29" s="18">
        <f t="shared" si="1"/>
        <v>4666.9046806666656</v>
      </c>
      <c r="E29" s="19">
        <f t="shared" si="2"/>
        <v>28.341526400809716</v>
      </c>
      <c r="F29" s="19">
        <f t="shared" si="3"/>
        <v>14.170763200404858</v>
      </c>
      <c r="G29" s="19">
        <f t="shared" si="4"/>
        <v>5.6683052801619436</v>
      </c>
      <c r="H29" s="20">
        <f t="shared" si="5"/>
        <v>26.92445008076923</v>
      </c>
    </row>
    <row r="30" spans="1:8" x14ac:dyDescent="0.3">
      <c r="A30" s="8">
        <f t="shared" si="6"/>
        <v>23</v>
      </c>
      <c r="B30" s="18">
        <v>54598.17</v>
      </c>
      <c r="C30" s="18">
        <f t="shared" si="0"/>
        <v>57939.578003999995</v>
      </c>
      <c r="D30" s="18">
        <f t="shared" si="1"/>
        <v>4828.2981669999999</v>
      </c>
      <c r="E30" s="19">
        <f t="shared" si="2"/>
        <v>29.321648787449391</v>
      </c>
      <c r="F30" s="19">
        <f t="shared" si="3"/>
        <v>14.660824393724695</v>
      </c>
      <c r="G30" s="19">
        <f t="shared" si="4"/>
        <v>5.8643297574898785</v>
      </c>
      <c r="H30" s="20">
        <f t="shared" si="5"/>
        <v>27.85556634807692</v>
      </c>
    </row>
    <row r="31" spans="1:8" x14ac:dyDescent="0.3">
      <c r="A31" s="8">
        <f t="shared" si="6"/>
        <v>24</v>
      </c>
      <c r="B31" s="18">
        <v>56403.78</v>
      </c>
      <c r="C31" s="18">
        <f t="shared" si="0"/>
        <v>59855.691335999996</v>
      </c>
      <c r="D31" s="18">
        <f t="shared" si="1"/>
        <v>4987.9742779999988</v>
      </c>
      <c r="E31" s="19">
        <f t="shared" si="2"/>
        <v>30.291341769230769</v>
      </c>
      <c r="F31" s="19">
        <f t="shared" si="3"/>
        <v>15.145670884615384</v>
      </c>
      <c r="G31" s="19">
        <f t="shared" si="4"/>
        <v>6.0582683538461541</v>
      </c>
      <c r="H31" s="20">
        <f t="shared" si="5"/>
        <v>28.776774680769229</v>
      </c>
    </row>
    <row r="32" spans="1:8" x14ac:dyDescent="0.3">
      <c r="A32" s="8">
        <f t="shared" si="6"/>
        <v>25</v>
      </c>
      <c r="B32" s="18">
        <v>56525.760000000002</v>
      </c>
      <c r="C32" s="18">
        <f t="shared" si="0"/>
        <v>59985.136511999997</v>
      </c>
      <c r="D32" s="18">
        <f t="shared" si="1"/>
        <v>4998.7613760000004</v>
      </c>
      <c r="E32" s="19">
        <f t="shared" si="2"/>
        <v>30.35685046153846</v>
      </c>
      <c r="F32" s="19">
        <f t="shared" si="3"/>
        <v>15.17842523076923</v>
      </c>
      <c r="G32" s="19">
        <f t="shared" si="4"/>
        <v>6.0713700923076921</v>
      </c>
      <c r="H32" s="20">
        <f t="shared" si="5"/>
        <v>28.839007938461538</v>
      </c>
    </row>
    <row r="33" spans="1:8" x14ac:dyDescent="0.3">
      <c r="A33" s="8">
        <f t="shared" si="6"/>
        <v>26</v>
      </c>
      <c r="B33" s="18">
        <v>56620.62</v>
      </c>
      <c r="C33" s="18">
        <f t="shared" si="0"/>
        <v>60085.801943999999</v>
      </c>
      <c r="D33" s="18">
        <f t="shared" si="1"/>
        <v>5007.1501619999999</v>
      </c>
      <c r="E33" s="19">
        <f t="shared" si="2"/>
        <v>30.407794506072875</v>
      </c>
      <c r="F33" s="19">
        <f t="shared" si="3"/>
        <v>15.203897253036438</v>
      </c>
      <c r="G33" s="19">
        <f t="shared" si="4"/>
        <v>6.0815589012145752</v>
      </c>
      <c r="H33" s="20">
        <f t="shared" si="5"/>
        <v>28.887404780769231</v>
      </c>
    </row>
    <row r="34" spans="1:8" x14ac:dyDescent="0.3">
      <c r="A34" s="8">
        <f t="shared" si="6"/>
        <v>27</v>
      </c>
      <c r="B34" s="18">
        <v>56728.2</v>
      </c>
      <c r="C34" s="18">
        <f t="shared" si="0"/>
        <v>60199.96583999999</v>
      </c>
      <c r="D34" s="18">
        <f t="shared" si="1"/>
        <v>5016.6638199999989</v>
      </c>
      <c r="E34" s="19">
        <f t="shared" si="2"/>
        <v>30.465569757085014</v>
      </c>
      <c r="F34" s="19">
        <f t="shared" si="3"/>
        <v>15.232784878542507</v>
      </c>
      <c r="G34" s="19">
        <f t="shared" si="4"/>
        <v>6.0931139514170027</v>
      </c>
      <c r="H34" s="20">
        <f t="shared" si="5"/>
        <v>28.942291269230765</v>
      </c>
    </row>
    <row r="35" spans="1:8" x14ac:dyDescent="0.3">
      <c r="A35" s="8">
        <f t="shared" si="6"/>
        <v>28</v>
      </c>
      <c r="B35" s="18">
        <v>56809.65</v>
      </c>
      <c r="C35" s="18">
        <f t="shared" si="0"/>
        <v>60286.400579999994</v>
      </c>
      <c r="D35" s="18">
        <f t="shared" si="1"/>
        <v>5023.8667149999992</v>
      </c>
      <c r="E35" s="19">
        <f t="shared" si="2"/>
        <v>30.509312034412954</v>
      </c>
      <c r="F35" s="19">
        <f t="shared" si="3"/>
        <v>15.254656017206477</v>
      </c>
      <c r="G35" s="19">
        <f t="shared" si="4"/>
        <v>6.1018624068825904</v>
      </c>
      <c r="H35" s="20">
        <f t="shared" si="5"/>
        <v>28.983846432692303</v>
      </c>
    </row>
    <row r="36" spans="1:8" x14ac:dyDescent="0.3">
      <c r="A36" s="8">
        <f t="shared" si="6"/>
        <v>29</v>
      </c>
      <c r="B36" s="18">
        <v>56885.06</v>
      </c>
      <c r="C36" s="18">
        <f t="shared" si="0"/>
        <v>60366.42567199999</v>
      </c>
      <c r="D36" s="18">
        <f t="shared" si="1"/>
        <v>5030.5354726666656</v>
      </c>
      <c r="E36" s="19">
        <f t="shared" si="2"/>
        <v>30.549810562753031</v>
      </c>
      <c r="F36" s="19">
        <f t="shared" si="3"/>
        <v>15.274905281376515</v>
      </c>
      <c r="G36" s="19">
        <f t="shared" si="4"/>
        <v>6.1099621125506065</v>
      </c>
      <c r="H36" s="20">
        <f t="shared" si="5"/>
        <v>29.02232003461538</v>
      </c>
    </row>
    <row r="37" spans="1:8" x14ac:dyDescent="0.3">
      <c r="A37" s="8">
        <f t="shared" si="6"/>
        <v>30</v>
      </c>
      <c r="B37" s="18">
        <v>56954.98</v>
      </c>
      <c r="C37" s="18">
        <f t="shared" si="0"/>
        <v>60440.624775999997</v>
      </c>
      <c r="D37" s="18">
        <f t="shared" si="1"/>
        <v>5036.7187313333334</v>
      </c>
      <c r="E37" s="19">
        <f t="shared" si="2"/>
        <v>30.587360716599189</v>
      </c>
      <c r="F37" s="19">
        <f t="shared" si="3"/>
        <v>15.293680358299595</v>
      </c>
      <c r="G37" s="19">
        <f t="shared" si="4"/>
        <v>6.117472143319838</v>
      </c>
      <c r="H37" s="20">
        <f t="shared" si="5"/>
        <v>29.057992680769228</v>
      </c>
    </row>
    <row r="38" spans="1:8" x14ac:dyDescent="0.3">
      <c r="A38" s="8">
        <f t="shared" si="6"/>
        <v>31</v>
      </c>
      <c r="B38" s="18">
        <v>57019.69</v>
      </c>
      <c r="C38" s="18">
        <f t="shared" si="0"/>
        <v>60509.295028</v>
      </c>
      <c r="D38" s="18">
        <f t="shared" si="1"/>
        <v>5042.4412523333331</v>
      </c>
      <c r="E38" s="19">
        <f t="shared" si="2"/>
        <v>30.622112868421052</v>
      </c>
      <c r="F38" s="19">
        <f t="shared" si="3"/>
        <v>15.311056434210526</v>
      </c>
      <c r="G38" s="19">
        <f t="shared" si="4"/>
        <v>6.1244225736842104</v>
      </c>
      <c r="H38" s="20">
        <f t="shared" si="5"/>
        <v>29.091007224999998</v>
      </c>
    </row>
    <row r="39" spans="1:8" x14ac:dyDescent="0.3">
      <c r="A39" s="8">
        <f t="shared" si="6"/>
        <v>32</v>
      </c>
      <c r="B39" s="18">
        <v>57079.62</v>
      </c>
      <c r="C39" s="18">
        <f t="shared" si="0"/>
        <v>60572.892743999997</v>
      </c>
      <c r="D39" s="18">
        <f t="shared" si="1"/>
        <v>5047.7410620000001</v>
      </c>
      <c r="E39" s="19">
        <f t="shared" si="2"/>
        <v>30.65429794736842</v>
      </c>
      <c r="F39" s="19">
        <f t="shared" si="3"/>
        <v>15.32714897368421</v>
      </c>
      <c r="G39" s="19">
        <f t="shared" si="4"/>
        <v>6.1308595894736841</v>
      </c>
      <c r="H39" s="20">
        <f t="shared" si="5"/>
        <v>29.121583049999998</v>
      </c>
    </row>
    <row r="40" spans="1:8" x14ac:dyDescent="0.3">
      <c r="A40" s="8">
        <f t="shared" si="6"/>
        <v>33</v>
      </c>
      <c r="B40" s="18">
        <v>57135.1</v>
      </c>
      <c r="C40" s="18">
        <f t="shared" si="0"/>
        <v>60631.768119999993</v>
      </c>
      <c r="D40" s="18">
        <f t="shared" si="1"/>
        <v>5052.6473433333331</v>
      </c>
      <c r="E40" s="19">
        <f t="shared" si="2"/>
        <v>30.684093178137648</v>
      </c>
      <c r="F40" s="19">
        <f t="shared" si="3"/>
        <v>15.342046589068824</v>
      </c>
      <c r="G40" s="19">
        <f t="shared" si="4"/>
        <v>6.1368186356275292</v>
      </c>
      <c r="H40" s="20">
        <f t="shared" si="5"/>
        <v>29.149888519230768</v>
      </c>
    </row>
    <row r="41" spans="1:8" x14ac:dyDescent="0.3">
      <c r="A41" s="8">
        <f t="shared" si="6"/>
        <v>34</v>
      </c>
      <c r="B41" s="18">
        <v>57186.51</v>
      </c>
      <c r="C41" s="18">
        <f t="shared" si="0"/>
        <v>60686.324411999994</v>
      </c>
      <c r="D41" s="18">
        <f t="shared" si="1"/>
        <v>5057.1937010000001</v>
      </c>
      <c r="E41" s="19">
        <f t="shared" si="2"/>
        <v>30.711702637651818</v>
      </c>
      <c r="F41" s="19">
        <f t="shared" si="3"/>
        <v>15.355851318825909</v>
      </c>
      <c r="G41" s="19">
        <f t="shared" si="4"/>
        <v>6.1423405275303633</v>
      </c>
      <c r="H41" s="20">
        <f t="shared" si="5"/>
        <v>29.176117505769227</v>
      </c>
    </row>
    <row r="42" spans="1:8" x14ac:dyDescent="0.3">
      <c r="A42" s="21">
        <f t="shared" si="6"/>
        <v>35</v>
      </c>
      <c r="B42" s="22">
        <v>57234.07</v>
      </c>
      <c r="C42" s="22">
        <f t="shared" si="0"/>
        <v>60736.795083999998</v>
      </c>
      <c r="D42" s="22">
        <f t="shared" si="1"/>
        <v>5061.3995903333334</v>
      </c>
      <c r="E42" s="23">
        <f t="shared" si="2"/>
        <v>30.737244475708501</v>
      </c>
      <c r="F42" s="23">
        <f t="shared" si="3"/>
        <v>15.36862223785425</v>
      </c>
      <c r="G42" s="23">
        <f t="shared" si="4"/>
        <v>6.1474488951417001</v>
      </c>
      <c r="H42" s="24">
        <f t="shared" si="5"/>
        <v>29.200382251923077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40</v>
      </c>
      <c r="B1" s="1" t="s">
        <v>57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36802.86</v>
      </c>
      <c r="C7" s="18">
        <f t="shared" ref="C7:C42" si="0">B7*$D$3</f>
        <v>39055.195031999996</v>
      </c>
      <c r="D7" s="18">
        <f t="shared" ref="D7:D42" si="1">B7/12*$D$3</f>
        <v>3254.5995859999998</v>
      </c>
      <c r="E7" s="19">
        <f t="shared" ref="E7:E42" si="2">C7/1976</f>
        <v>19.764774813765179</v>
      </c>
      <c r="F7" s="19">
        <f>E7/2</f>
        <v>9.8823874068825894</v>
      </c>
      <c r="G7" s="19">
        <f>E7/5</f>
        <v>3.9529549627530356</v>
      </c>
      <c r="H7" s="20">
        <f>C7/2080</f>
        <v>18.776536073076922</v>
      </c>
    </row>
    <row r="8" spans="1:8" x14ac:dyDescent="0.3">
      <c r="A8" s="8">
        <f>A7+1</f>
        <v>1</v>
      </c>
      <c r="B8" s="18">
        <v>37351.550000000003</v>
      </c>
      <c r="C8" s="18">
        <f t="shared" si="0"/>
        <v>39637.46486</v>
      </c>
      <c r="D8" s="18">
        <f t="shared" si="1"/>
        <v>3303.1220716666667</v>
      </c>
      <c r="E8" s="19">
        <f t="shared" si="2"/>
        <v>20.059445779352227</v>
      </c>
      <c r="F8" s="19">
        <f t="shared" ref="F8:F42" si="3">E8/2</f>
        <v>10.029722889676114</v>
      </c>
      <c r="G8" s="19">
        <f t="shared" ref="G8:G42" si="4">E8/5</f>
        <v>4.0118891558704455</v>
      </c>
      <c r="H8" s="20">
        <f t="shared" ref="H8:H42" si="5">C8/2080</f>
        <v>19.056473490384615</v>
      </c>
    </row>
    <row r="9" spans="1:8" x14ac:dyDescent="0.3">
      <c r="A9" s="8">
        <f t="shared" ref="A9:A42" si="6">A8+1</f>
        <v>2</v>
      </c>
      <c r="B9" s="18">
        <v>38058.43</v>
      </c>
      <c r="C9" s="18">
        <f t="shared" si="0"/>
        <v>40387.605916</v>
      </c>
      <c r="D9" s="18">
        <f t="shared" si="1"/>
        <v>3365.6338263333332</v>
      </c>
      <c r="E9" s="19">
        <f t="shared" si="2"/>
        <v>20.439071819838055</v>
      </c>
      <c r="F9" s="19">
        <f t="shared" si="3"/>
        <v>10.219535909919028</v>
      </c>
      <c r="G9" s="19">
        <f t="shared" si="4"/>
        <v>4.0878143639676114</v>
      </c>
      <c r="H9" s="20">
        <f t="shared" si="5"/>
        <v>19.417118228846153</v>
      </c>
    </row>
    <row r="10" spans="1:8" x14ac:dyDescent="0.3">
      <c r="A10" s="8">
        <f t="shared" si="6"/>
        <v>3</v>
      </c>
      <c r="B10" s="18">
        <v>38918.42</v>
      </c>
      <c r="C10" s="18">
        <f t="shared" si="0"/>
        <v>41300.227303999993</v>
      </c>
      <c r="D10" s="18">
        <f t="shared" si="1"/>
        <v>3441.6856086666662</v>
      </c>
      <c r="E10" s="19">
        <f t="shared" si="2"/>
        <v>20.900924748987851</v>
      </c>
      <c r="F10" s="19">
        <f t="shared" si="3"/>
        <v>10.450462374493926</v>
      </c>
      <c r="G10" s="19">
        <f t="shared" si="4"/>
        <v>4.18018494979757</v>
      </c>
      <c r="H10" s="20">
        <f t="shared" si="5"/>
        <v>19.855878511538457</v>
      </c>
    </row>
    <row r="11" spans="1:8" x14ac:dyDescent="0.3">
      <c r="A11" s="8">
        <f t="shared" si="6"/>
        <v>4</v>
      </c>
      <c r="B11" s="18">
        <v>39481.22</v>
      </c>
      <c r="C11" s="18">
        <f t="shared" si="0"/>
        <v>41897.470664</v>
      </c>
      <c r="D11" s="18">
        <f t="shared" si="1"/>
        <v>3491.4558886666669</v>
      </c>
      <c r="E11" s="19">
        <f t="shared" si="2"/>
        <v>21.203173412955465</v>
      </c>
      <c r="F11" s="19">
        <f t="shared" si="3"/>
        <v>10.601586706477732</v>
      </c>
      <c r="G11" s="19">
        <f t="shared" si="4"/>
        <v>4.240634682591093</v>
      </c>
      <c r="H11" s="20">
        <f t="shared" si="5"/>
        <v>20.143014742307692</v>
      </c>
    </row>
    <row r="12" spans="1:8" x14ac:dyDescent="0.3">
      <c r="A12" s="8">
        <f t="shared" si="6"/>
        <v>5</v>
      </c>
      <c r="B12" s="18">
        <v>40479.620000000003</v>
      </c>
      <c r="C12" s="18">
        <f t="shared" si="0"/>
        <v>42956.972743999999</v>
      </c>
      <c r="D12" s="18">
        <f t="shared" si="1"/>
        <v>3579.7477286666663</v>
      </c>
      <c r="E12" s="19">
        <f t="shared" si="2"/>
        <v>21.739358676113358</v>
      </c>
      <c r="F12" s="19">
        <f t="shared" si="3"/>
        <v>10.869679338056679</v>
      </c>
      <c r="G12" s="19">
        <f t="shared" si="4"/>
        <v>4.3478717352226717</v>
      </c>
      <c r="H12" s="20">
        <f t="shared" si="5"/>
        <v>20.652390742307691</v>
      </c>
    </row>
    <row r="13" spans="1:8" x14ac:dyDescent="0.3">
      <c r="A13" s="8">
        <f t="shared" si="6"/>
        <v>6</v>
      </c>
      <c r="B13" s="18">
        <v>40988.33</v>
      </c>
      <c r="C13" s="18">
        <f t="shared" si="0"/>
        <v>43496.815795999995</v>
      </c>
      <c r="D13" s="18">
        <f t="shared" si="1"/>
        <v>3624.7346496666664</v>
      </c>
      <c r="E13" s="19">
        <f t="shared" si="2"/>
        <v>22.012558601214572</v>
      </c>
      <c r="F13" s="19">
        <f t="shared" si="3"/>
        <v>11.006279300607286</v>
      </c>
      <c r="G13" s="19">
        <f t="shared" si="4"/>
        <v>4.4025117202429147</v>
      </c>
      <c r="H13" s="20">
        <f t="shared" si="5"/>
        <v>20.911930671153844</v>
      </c>
    </row>
    <row r="14" spans="1:8" x14ac:dyDescent="0.3">
      <c r="A14" s="8">
        <f t="shared" si="6"/>
        <v>7</v>
      </c>
      <c r="B14" s="18">
        <v>41933.32</v>
      </c>
      <c r="C14" s="18">
        <f t="shared" si="0"/>
        <v>44499.639184</v>
      </c>
      <c r="D14" s="18">
        <f t="shared" si="1"/>
        <v>3708.303265333333</v>
      </c>
      <c r="E14" s="19">
        <f t="shared" si="2"/>
        <v>22.520060315789472</v>
      </c>
      <c r="F14" s="19">
        <f t="shared" si="3"/>
        <v>11.260030157894736</v>
      </c>
      <c r="G14" s="19">
        <f t="shared" si="4"/>
        <v>4.5040120631578944</v>
      </c>
      <c r="H14" s="20">
        <f t="shared" si="5"/>
        <v>21.3940573</v>
      </c>
    </row>
    <row r="15" spans="1:8" x14ac:dyDescent="0.3">
      <c r="A15" s="8">
        <f t="shared" si="6"/>
        <v>8</v>
      </c>
      <c r="B15" s="18">
        <v>42812.37</v>
      </c>
      <c r="C15" s="18">
        <f t="shared" si="0"/>
        <v>45432.487044000001</v>
      </c>
      <c r="D15" s="18">
        <f t="shared" si="1"/>
        <v>3786.040587</v>
      </c>
      <c r="E15" s="19">
        <f t="shared" si="2"/>
        <v>22.992149313765182</v>
      </c>
      <c r="F15" s="19">
        <f t="shared" si="3"/>
        <v>11.496074656882591</v>
      </c>
      <c r="G15" s="19">
        <f t="shared" si="4"/>
        <v>4.5984298627530364</v>
      </c>
      <c r="H15" s="20">
        <f t="shared" si="5"/>
        <v>21.842541848076923</v>
      </c>
    </row>
    <row r="16" spans="1:8" x14ac:dyDescent="0.3">
      <c r="A16" s="8">
        <f t="shared" si="6"/>
        <v>9</v>
      </c>
      <c r="B16" s="18">
        <v>43283.31</v>
      </c>
      <c r="C16" s="18">
        <f t="shared" si="0"/>
        <v>45932.248571999997</v>
      </c>
      <c r="D16" s="18">
        <f t="shared" si="1"/>
        <v>3827.6873809999993</v>
      </c>
      <c r="E16" s="19">
        <f t="shared" si="2"/>
        <v>23.245065066801619</v>
      </c>
      <c r="F16" s="19">
        <f t="shared" si="3"/>
        <v>11.622532533400809</v>
      </c>
      <c r="G16" s="19">
        <f t="shared" si="4"/>
        <v>4.6490130133603236</v>
      </c>
      <c r="H16" s="20">
        <f t="shared" si="5"/>
        <v>22.082811813461536</v>
      </c>
    </row>
    <row r="17" spans="1:8" x14ac:dyDescent="0.3">
      <c r="A17" s="8">
        <f t="shared" si="6"/>
        <v>10</v>
      </c>
      <c r="B17" s="18">
        <v>44544.06</v>
      </c>
      <c r="C17" s="18">
        <f t="shared" si="0"/>
        <v>47270.156471999995</v>
      </c>
      <c r="D17" s="18">
        <f t="shared" si="1"/>
        <v>3939.1797059999994</v>
      </c>
      <c r="E17" s="19">
        <f t="shared" si="2"/>
        <v>23.92214396356275</v>
      </c>
      <c r="F17" s="19">
        <f t="shared" si="3"/>
        <v>11.961071981781375</v>
      </c>
      <c r="G17" s="19">
        <f t="shared" si="4"/>
        <v>4.7844287927125499</v>
      </c>
      <c r="H17" s="20">
        <f t="shared" si="5"/>
        <v>22.726036765384613</v>
      </c>
    </row>
    <row r="18" spans="1:8" x14ac:dyDescent="0.3">
      <c r="A18" s="8">
        <f t="shared" si="6"/>
        <v>11</v>
      </c>
      <c r="B18" s="18">
        <v>44932.4</v>
      </c>
      <c r="C18" s="18">
        <f t="shared" si="0"/>
        <v>47682.262879999995</v>
      </c>
      <c r="D18" s="18">
        <f t="shared" si="1"/>
        <v>3973.5219066666664</v>
      </c>
      <c r="E18" s="19">
        <f t="shared" si="2"/>
        <v>24.130699838056678</v>
      </c>
      <c r="F18" s="19">
        <f t="shared" si="3"/>
        <v>12.065349919028339</v>
      </c>
      <c r="G18" s="19">
        <f t="shared" si="4"/>
        <v>4.8261399676113355</v>
      </c>
      <c r="H18" s="20">
        <f t="shared" si="5"/>
        <v>22.924164846153843</v>
      </c>
    </row>
    <row r="19" spans="1:8" x14ac:dyDescent="0.3">
      <c r="A19" s="8">
        <f t="shared" si="6"/>
        <v>12</v>
      </c>
      <c r="B19" s="18">
        <v>46181.09</v>
      </c>
      <c r="C19" s="18">
        <f t="shared" si="0"/>
        <v>49007.372707999995</v>
      </c>
      <c r="D19" s="18">
        <f t="shared" si="1"/>
        <v>4083.947725666666</v>
      </c>
      <c r="E19" s="19">
        <f t="shared" si="2"/>
        <v>24.801301977732791</v>
      </c>
      <c r="F19" s="19">
        <f t="shared" si="3"/>
        <v>12.400650988866396</v>
      </c>
      <c r="G19" s="19">
        <f t="shared" si="4"/>
        <v>4.9602603955465581</v>
      </c>
      <c r="H19" s="20">
        <f t="shared" si="5"/>
        <v>23.561236878846152</v>
      </c>
    </row>
    <row r="20" spans="1:8" x14ac:dyDescent="0.3">
      <c r="A20" s="8">
        <f t="shared" si="6"/>
        <v>13</v>
      </c>
      <c r="B20" s="18">
        <v>46524.89</v>
      </c>
      <c r="C20" s="18">
        <f t="shared" si="0"/>
        <v>49372.213267999992</v>
      </c>
      <c r="D20" s="18">
        <f t="shared" si="1"/>
        <v>4114.3511056666666</v>
      </c>
      <c r="E20" s="19">
        <f t="shared" si="2"/>
        <v>24.985937888663965</v>
      </c>
      <c r="F20" s="19">
        <f t="shared" si="3"/>
        <v>12.492968944331983</v>
      </c>
      <c r="G20" s="19">
        <f t="shared" si="4"/>
        <v>4.9971875777327934</v>
      </c>
      <c r="H20" s="20">
        <f t="shared" si="5"/>
        <v>23.736640994230765</v>
      </c>
    </row>
    <row r="21" spans="1:8" x14ac:dyDescent="0.3">
      <c r="A21" s="8">
        <f t="shared" si="6"/>
        <v>14</v>
      </c>
      <c r="B21" s="18">
        <v>47730.86</v>
      </c>
      <c r="C21" s="18">
        <f t="shared" si="0"/>
        <v>50651.988631999993</v>
      </c>
      <c r="D21" s="18">
        <f t="shared" si="1"/>
        <v>4220.9990526666661</v>
      </c>
      <c r="E21" s="19">
        <f t="shared" si="2"/>
        <v>25.633597485829956</v>
      </c>
      <c r="F21" s="19">
        <f t="shared" si="3"/>
        <v>12.816798742914978</v>
      </c>
      <c r="G21" s="19">
        <f t="shared" si="4"/>
        <v>5.1267194971659915</v>
      </c>
      <c r="H21" s="20">
        <f t="shared" si="5"/>
        <v>24.351917611538457</v>
      </c>
    </row>
    <row r="22" spans="1:8" x14ac:dyDescent="0.3">
      <c r="A22" s="8">
        <f t="shared" si="6"/>
        <v>15</v>
      </c>
      <c r="B22" s="18">
        <v>48033.82</v>
      </c>
      <c r="C22" s="18">
        <f t="shared" si="0"/>
        <v>50973.489783999998</v>
      </c>
      <c r="D22" s="18">
        <f t="shared" si="1"/>
        <v>4247.7908153333328</v>
      </c>
      <c r="E22" s="19">
        <f t="shared" si="2"/>
        <v>25.796300497975707</v>
      </c>
      <c r="F22" s="19">
        <f t="shared" si="3"/>
        <v>12.898150248987854</v>
      </c>
      <c r="G22" s="19">
        <f t="shared" si="4"/>
        <v>5.1592600995951416</v>
      </c>
      <c r="H22" s="20">
        <f t="shared" si="5"/>
        <v>24.506485473076921</v>
      </c>
    </row>
    <row r="23" spans="1:8" x14ac:dyDescent="0.3">
      <c r="A23" s="8">
        <f t="shared" si="6"/>
        <v>16</v>
      </c>
      <c r="B23" s="18">
        <v>49235.45</v>
      </c>
      <c r="C23" s="18">
        <f t="shared" si="0"/>
        <v>52248.659539999993</v>
      </c>
      <c r="D23" s="18">
        <f t="shared" si="1"/>
        <v>4354.0549616666658</v>
      </c>
      <c r="E23" s="19">
        <f t="shared" si="2"/>
        <v>26.441629321862344</v>
      </c>
      <c r="F23" s="19">
        <f t="shared" si="3"/>
        <v>13.220814660931172</v>
      </c>
      <c r="G23" s="19">
        <f t="shared" si="4"/>
        <v>5.2883258643724691</v>
      </c>
      <c r="H23" s="20">
        <f t="shared" si="5"/>
        <v>25.119547855769227</v>
      </c>
    </row>
    <row r="24" spans="1:8" x14ac:dyDescent="0.3">
      <c r="A24" s="8">
        <f t="shared" si="6"/>
        <v>17</v>
      </c>
      <c r="B24" s="18">
        <v>49534.239999999998</v>
      </c>
      <c r="C24" s="18">
        <f t="shared" si="0"/>
        <v>52565.735487999991</v>
      </c>
      <c r="D24" s="18">
        <f t="shared" si="1"/>
        <v>4380.4779573333335</v>
      </c>
      <c r="E24" s="19">
        <f t="shared" si="2"/>
        <v>26.602092858299592</v>
      </c>
      <c r="F24" s="19">
        <f t="shared" si="3"/>
        <v>13.301046429149796</v>
      </c>
      <c r="G24" s="19">
        <f t="shared" si="4"/>
        <v>5.3204185716599186</v>
      </c>
      <c r="H24" s="20">
        <f t="shared" si="5"/>
        <v>25.27198821538461</v>
      </c>
    </row>
    <row r="25" spans="1:8" x14ac:dyDescent="0.3">
      <c r="A25" s="8">
        <f t="shared" si="6"/>
        <v>18</v>
      </c>
      <c r="B25" s="18">
        <v>50705.4</v>
      </c>
      <c r="C25" s="18">
        <f t="shared" si="0"/>
        <v>53808.570479999995</v>
      </c>
      <c r="D25" s="18">
        <f t="shared" si="1"/>
        <v>4484.0475399999996</v>
      </c>
      <c r="E25" s="19">
        <f t="shared" si="2"/>
        <v>27.231057935222669</v>
      </c>
      <c r="F25" s="19">
        <f t="shared" si="3"/>
        <v>13.615528967611334</v>
      </c>
      <c r="G25" s="19">
        <f t="shared" si="4"/>
        <v>5.4462115870445338</v>
      </c>
      <c r="H25" s="20">
        <f t="shared" si="5"/>
        <v>25.869505038461536</v>
      </c>
    </row>
    <row r="26" spans="1:8" x14ac:dyDescent="0.3">
      <c r="A26" s="8">
        <f t="shared" si="6"/>
        <v>19</v>
      </c>
      <c r="B26" s="18">
        <v>50967.54</v>
      </c>
      <c r="C26" s="18">
        <f t="shared" si="0"/>
        <v>54086.753447999996</v>
      </c>
      <c r="D26" s="18">
        <f t="shared" si="1"/>
        <v>4507.2294539999994</v>
      </c>
      <c r="E26" s="19">
        <f t="shared" si="2"/>
        <v>27.371838789473681</v>
      </c>
      <c r="F26" s="19">
        <f t="shared" si="3"/>
        <v>13.685919394736841</v>
      </c>
      <c r="G26" s="19">
        <f t="shared" si="4"/>
        <v>5.4743677578947363</v>
      </c>
      <c r="H26" s="20">
        <f t="shared" si="5"/>
        <v>26.003246849999996</v>
      </c>
    </row>
    <row r="27" spans="1:8" x14ac:dyDescent="0.3">
      <c r="A27" s="8">
        <f t="shared" si="6"/>
        <v>20</v>
      </c>
      <c r="B27" s="18">
        <v>52107.19</v>
      </c>
      <c r="C27" s="18">
        <f t="shared" si="0"/>
        <v>55296.150027999996</v>
      </c>
      <c r="D27" s="18">
        <f t="shared" si="1"/>
        <v>4608.0125023333339</v>
      </c>
      <c r="E27" s="19">
        <f t="shared" si="2"/>
        <v>27.983881593117406</v>
      </c>
      <c r="F27" s="19">
        <f t="shared" si="3"/>
        <v>13.991940796558703</v>
      </c>
      <c r="G27" s="19">
        <f t="shared" si="4"/>
        <v>5.5967763186234816</v>
      </c>
      <c r="H27" s="20">
        <f t="shared" si="5"/>
        <v>26.584687513461535</v>
      </c>
    </row>
    <row r="28" spans="1:8" x14ac:dyDescent="0.3">
      <c r="A28" s="8">
        <f t="shared" si="6"/>
        <v>21</v>
      </c>
      <c r="B28" s="18">
        <v>52325.37</v>
      </c>
      <c r="C28" s="18">
        <f t="shared" si="0"/>
        <v>55527.682644</v>
      </c>
      <c r="D28" s="18">
        <f t="shared" si="1"/>
        <v>4627.3068869999997</v>
      </c>
      <c r="E28" s="19">
        <f t="shared" si="2"/>
        <v>28.101053969635629</v>
      </c>
      <c r="F28" s="19">
        <f t="shared" si="3"/>
        <v>14.050526984817814</v>
      </c>
      <c r="G28" s="19">
        <f t="shared" si="4"/>
        <v>5.620210793927126</v>
      </c>
      <c r="H28" s="20">
        <f t="shared" si="5"/>
        <v>26.696001271153847</v>
      </c>
    </row>
    <row r="29" spans="1:8" x14ac:dyDescent="0.3">
      <c r="A29" s="8">
        <f t="shared" si="6"/>
        <v>22</v>
      </c>
      <c r="B29" s="18">
        <v>53924.25</v>
      </c>
      <c r="C29" s="18">
        <f t="shared" si="0"/>
        <v>57224.414099999995</v>
      </c>
      <c r="D29" s="18">
        <f t="shared" si="1"/>
        <v>4768.7011749999992</v>
      </c>
      <c r="E29" s="19">
        <f t="shared" si="2"/>
        <v>28.95972373481781</v>
      </c>
      <c r="F29" s="19">
        <f t="shared" si="3"/>
        <v>14.479861867408905</v>
      </c>
      <c r="G29" s="19">
        <f t="shared" si="4"/>
        <v>5.7919447469635621</v>
      </c>
      <c r="H29" s="20">
        <f t="shared" si="5"/>
        <v>27.511737548076919</v>
      </c>
    </row>
    <row r="30" spans="1:8" x14ac:dyDescent="0.3">
      <c r="A30" s="8">
        <f t="shared" si="6"/>
        <v>23</v>
      </c>
      <c r="B30" s="18">
        <v>55749.29</v>
      </c>
      <c r="C30" s="18">
        <f t="shared" si="0"/>
        <v>59161.146547999997</v>
      </c>
      <c r="D30" s="18">
        <f t="shared" si="1"/>
        <v>4930.095545666667</v>
      </c>
      <c r="E30" s="19">
        <f t="shared" si="2"/>
        <v>29.939851491902832</v>
      </c>
      <c r="F30" s="19">
        <f t="shared" si="3"/>
        <v>14.969925745951416</v>
      </c>
      <c r="G30" s="19">
        <f t="shared" si="4"/>
        <v>5.9879702983805663</v>
      </c>
      <c r="H30" s="20">
        <f t="shared" si="5"/>
        <v>28.442858917307692</v>
      </c>
    </row>
    <row r="31" spans="1:8" x14ac:dyDescent="0.3">
      <c r="A31" s="8">
        <f t="shared" si="6"/>
        <v>24</v>
      </c>
      <c r="B31" s="18">
        <v>57554.89</v>
      </c>
      <c r="C31" s="18">
        <f t="shared" si="0"/>
        <v>61077.249267999992</v>
      </c>
      <c r="D31" s="18">
        <f t="shared" si="1"/>
        <v>5089.7707723333333</v>
      </c>
      <c r="E31" s="19">
        <f t="shared" si="2"/>
        <v>30.909539103238863</v>
      </c>
      <c r="F31" s="19">
        <f t="shared" si="3"/>
        <v>15.454769551619432</v>
      </c>
      <c r="G31" s="19">
        <f t="shared" si="4"/>
        <v>6.1819078206477727</v>
      </c>
      <c r="H31" s="20">
        <f t="shared" si="5"/>
        <v>29.364062148076918</v>
      </c>
    </row>
    <row r="32" spans="1:8" x14ac:dyDescent="0.3">
      <c r="A32" s="8">
        <f t="shared" si="6"/>
        <v>25</v>
      </c>
      <c r="B32" s="18">
        <v>57678.96</v>
      </c>
      <c r="C32" s="18">
        <f t="shared" si="0"/>
        <v>61208.912351999992</v>
      </c>
      <c r="D32" s="18">
        <f t="shared" si="1"/>
        <v>5100.7426959999993</v>
      </c>
      <c r="E32" s="19">
        <f t="shared" si="2"/>
        <v>30.976170218623476</v>
      </c>
      <c r="F32" s="19">
        <f t="shared" si="3"/>
        <v>15.488085109311738</v>
      </c>
      <c r="G32" s="19">
        <f t="shared" si="4"/>
        <v>6.1952340437246951</v>
      </c>
      <c r="H32" s="20">
        <f t="shared" si="5"/>
        <v>29.427361707692302</v>
      </c>
    </row>
    <row r="33" spans="1:8" x14ac:dyDescent="0.3">
      <c r="A33" s="8">
        <f t="shared" si="6"/>
        <v>26</v>
      </c>
      <c r="B33" s="18">
        <v>57775.75</v>
      </c>
      <c r="C33" s="18">
        <f t="shared" si="0"/>
        <v>61311.625899999992</v>
      </c>
      <c r="D33" s="18">
        <f t="shared" si="1"/>
        <v>5109.302158333333</v>
      </c>
      <c r="E33" s="19">
        <f t="shared" si="2"/>
        <v>31.028150759109309</v>
      </c>
      <c r="F33" s="19">
        <f t="shared" si="3"/>
        <v>15.514075379554654</v>
      </c>
      <c r="G33" s="19">
        <f t="shared" si="4"/>
        <v>6.205630151821862</v>
      </c>
      <c r="H33" s="20">
        <f t="shared" si="5"/>
        <v>29.476743221153843</v>
      </c>
    </row>
    <row r="34" spans="1:8" x14ac:dyDescent="0.3">
      <c r="A34" s="8">
        <f t="shared" si="6"/>
        <v>27</v>
      </c>
      <c r="B34" s="18">
        <v>57885.13</v>
      </c>
      <c r="C34" s="18">
        <f t="shared" si="0"/>
        <v>61427.699955999989</v>
      </c>
      <c r="D34" s="18">
        <f t="shared" si="1"/>
        <v>5118.9749963333325</v>
      </c>
      <c r="E34" s="19">
        <f t="shared" si="2"/>
        <v>31.086892690283396</v>
      </c>
      <c r="F34" s="19">
        <f t="shared" si="3"/>
        <v>15.543446345141698</v>
      </c>
      <c r="G34" s="19">
        <f t="shared" si="4"/>
        <v>6.2173785380566793</v>
      </c>
      <c r="H34" s="20">
        <f t="shared" si="5"/>
        <v>29.532548055769226</v>
      </c>
    </row>
    <row r="35" spans="1:8" x14ac:dyDescent="0.3">
      <c r="A35" s="8">
        <f t="shared" si="6"/>
        <v>28</v>
      </c>
      <c r="B35" s="18">
        <v>57968.24</v>
      </c>
      <c r="C35" s="18">
        <f t="shared" si="0"/>
        <v>61515.896287999996</v>
      </c>
      <c r="D35" s="18">
        <f t="shared" si="1"/>
        <v>5126.3246906666664</v>
      </c>
      <c r="E35" s="19">
        <f t="shared" si="2"/>
        <v>31.13152646153846</v>
      </c>
      <c r="F35" s="19">
        <f t="shared" si="3"/>
        <v>15.56576323076923</v>
      </c>
      <c r="G35" s="19">
        <f t="shared" si="4"/>
        <v>6.2263052923076918</v>
      </c>
      <c r="H35" s="20">
        <f t="shared" si="5"/>
        <v>29.574950138461535</v>
      </c>
    </row>
    <row r="36" spans="1:8" x14ac:dyDescent="0.3">
      <c r="A36" s="8">
        <f t="shared" si="6"/>
        <v>29</v>
      </c>
      <c r="B36" s="18">
        <v>58045.19</v>
      </c>
      <c r="C36" s="18">
        <f t="shared" si="0"/>
        <v>61597.555627999995</v>
      </c>
      <c r="D36" s="18">
        <f t="shared" si="1"/>
        <v>5133.1296356666662</v>
      </c>
      <c r="E36" s="19">
        <f t="shared" si="2"/>
        <v>31.172852038461535</v>
      </c>
      <c r="F36" s="19">
        <f t="shared" si="3"/>
        <v>15.586426019230768</v>
      </c>
      <c r="G36" s="19">
        <f t="shared" si="4"/>
        <v>6.2345704076923072</v>
      </c>
      <c r="H36" s="20">
        <f t="shared" si="5"/>
        <v>29.614209436538459</v>
      </c>
    </row>
    <row r="37" spans="1:8" x14ac:dyDescent="0.3">
      <c r="A37" s="8">
        <f t="shared" si="6"/>
        <v>30</v>
      </c>
      <c r="B37" s="18">
        <v>58116.53</v>
      </c>
      <c r="C37" s="18">
        <f t="shared" si="0"/>
        <v>61673.261635999996</v>
      </c>
      <c r="D37" s="18">
        <f t="shared" si="1"/>
        <v>5139.4384696666666</v>
      </c>
      <c r="E37" s="19">
        <f t="shared" si="2"/>
        <v>31.211164795546555</v>
      </c>
      <c r="F37" s="19">
        <f t="shared" si="3"/>
        <v>15.605582397773277</v>
      </c>
      <c r="G37" s="19">
        <f t="shared" si="4"/>
        <v>6.2422329591093106</v>
      </c>
      <c r="H37" s="20">
        <f t="shared" si="5"/>
        <v>29.65060655576923</v>
      </c>
    </row>
    <row r="38" spans="1:8" x14ac:dyDescent="0.3">
      <c r="A38" s="8">
        <f t="shared" si="6"/>
        <v>31</v>
      </c>
      <c r="B38" s="18">
        <v>58182.559999999998</v>
      </c>
      <c r="C38" s="18">
        <f t="shared" si="0"/>
        <v>61743.33267199999</v>
      </c>
      <c r="D38" s="18">
        <f t="shared" si="1"/>
        <v>5145.2777226666658</v>
      </c>
      <c r="E38" s="19">
        <f t="shared" si="2"/>
        <v>31.24662584615384</v>
      </c>
      <c r="F38" s="19">
        <f t="shared" si="3"/>
        <v>15.62331292307692</v>
      </c>
      <c r="G38" s="19">
        <f t="shared" si="4"/>
        <v>6.2493251692307679</v>
      </c>
      <c r="H38" s="20">
        <f t="shared" si="5"/>
        <v>29.684294553846147</v>
      </c>
    </row>
    <row r="39" spans="1:8" x14ac:dyDescent="0.3">
      <c r="A39" s="8">
        <f t="shared" si="6"/>
        <v>32</v>
      </c>
      <c r="B39" s="18">
        <v>58243.72</v>
      </c>
      <c r="C39" s="18">
        <f t="shared" si="0"/>
        <v>61808.235664</v>
      </c>
      <c r="D39" s="18">
        <f t="shared" si="1"/>
        <v>5150.6863053333327</v>
      </c>
      <c r="E39" s="19">
        <f t="shared" si="2"/>
        <v>31.279471489878542</v>
      </c>
      <c r="F39" s="19">
        <f t="shared" si="3"/>
        <v>15.639735744939271</v>
      </c>
      <c r="G39" s="19">
        <f t="shared" si="4"/>
        <v>6.2558942979757086</v>
      </c>
      <c r="H39" s="20">
        <f t="shared" si="5"/>
        <v>29.715497915384617</v>
      </c>
    </row>
    <row r="40" spans="1:8" x14ac:dyDescent="0.3">
      <c r="A40" s="8">
        <f t="shared" si="6"/>
        <v>33</v>
      </c>
      <c r="B40" s="18">
        <v>58300.33</v>
      </c>
      <c r="C40" s="18">
        <f t="shared" si="0"/>
        <v>61868.310195999999</v>
      </c>
      <c r="D40" s="18">
        <f t="shared" si="1"/>
        <v>5155.6925163333326</v>
      </c>
      <c r="E40" s="19">
        <f t="shared" si="2"/>
        <v>31.309873580971658</v>
      </c>
      <c r="F40" s="19">
        <f t="shared" si="3"/>
        <v>15.654936790485829</v>
      </c>
      <c r="G40" s="19">
        <f t="shared" si="4"/>
        <v>6.2619747161943318</v>
      </c>
      <c r="H40" s="20">
        <f t="shared" si="5"/>
        <v>29.744379901923075</v>
      </c>
    </row>
    <row r="41" spans="1:8" x14ac:dyDescent="0.3">
      <c r="A41" s="8">
        <f t="shared" si="6"/>
        <v>34</v>
      </c>
      <c r="B41" s="18">
        <v>58352.78</v>
      </c>
      <c r="C41" s="18">
        <f t="shared" si="0"/>
        <v>61923.970135999996</v>
      </c>
      <c r="D41" s="18">
        <f t="shared" si="1"/>
        <v>5160.3308446666661</v>
      </c>
      <c r="E41" s="19">
        <f t="shared" si="2"/>
        <v>31.338041566801618</v>
      </c>
      <c r="F41" s="19">
        <f t="shared" si="3"/>
        <v>15.669020783400809</v>
      </c>
      <c r="G41" s="19">
        <f t="shared" si="4"/>
        <v>6.2676083133603235</v>
      </c>
      <c r="H41" s="20">
        <f t="shared" si="5"/>
        <v>29.771139488461536</v>
      </c>
    </row>
    <row r="42" spans="1:8" x14ac:dyDescent="0.3">
      <c r="A42" s="21">
        <f t="shared" si="6"/>
        <v>35</v>
      </c>
      <c r="B42" s="22">
        <v>58401.31</v>
      </c>
      <c r="C42" s="22">
        <f t="shared" si="0"/>
        <v>61975.470171999994</v>
      </c>
      <c r="D42" s="22">
        <f t="shared" si="1"/>
        <v>5164.6225143333331</v>
      </c>
      <c r="E42" s="23">
        <f t="shared" si="2"/>
        <v>31.364104338056677</v>
      </c>
      <c r="F42" s="23">
        <f t="shared" si="3"/>
        <v>15.682052169028339</v>
      </c>
      <c r="G42" s="23">
        <f t="shared" si="4"/>
        <v>6.2728208676113351</v>
      </c>
      <c r="H42" s="24">
        <f t="shared" si="5"/>
        <v>29.795899121153845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16</v>
      </c>
      <c r="B1" s="1" t="s">
        <v>59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28017.43</v>
      </c>
      <c r="C7" s="18">
        <f t="shared" ref="C7:C42" si="0">B7*$D$3</f>
        <v>29732.096715999996</v>
      </c>
      <c r="D7" s="18">
        <f t="shared" ref="D7:D42" si="1">B7/12*$D$3</f>
        <v>2477.6747263333332</v>
      </c>
      <c r="E7" s="19">
        <f t="shared" ref="E7:E42" si="2">C7/1976</f>
        <v>15.046607649797568</v>
      </c>
      <c r="F7" s="19">
        <f>E7/2</f>
        <v>7.5233038248987842</v>
      </c>
      <c r="G7" s="19">
        <f>E7/5</f>
        <v>3.0093215299595135</v>
      </c>
      <c r="H7" s="20">
        <f>C7/2080</f>
        <v>14.29427726730769</v>
      </c>
    </row>
    <row r="8" spans="1:8" x14ac:dyDescent="0.3">
      <c r="A8" s="8">
        <f>A7+1</f>
        <v>1</v>
      </c>
      <c r="B8" s="18">
        <v>28899.68</v>
      </c>
      <c r="C8" s="18">
        <f t="shared" si="0"/>
        <v>30668.340415999999</v>
      </c>
      <c r="D8" s="18">
        <f t="shared" si="1"/>
        <v>2555.6950346666667</v>
      </c>
      <c r="E8" s="19">
        <f t="shared" si="2"/>
        <v>15.5204151902834</v>
      </c>
      <c r="F8" s="19">
        <f t="shared" ref="F8:F42" si="3">E8/2</f>
        <v>7.7602075951416998</v>
      </c>
      <c r="G8" s="19">
        <f t="shared" ref="G8:G42" si="4">E8/5</f>
        <v>3.1040830380566797</v>
      </c>
      <c r="H8" s="20">
        <f t="shared" ref="H8:H42" si="5">C8/2080</f>
        <v>14.74439443076923</v>
      </c>
    </row>
    <row r="9" spans="1:8" x14ac:dyDescent="0.3">
      <c r="A9" s="8">
        <f t="shared" ref="A9:A42" si="6">A8+1</f>
        <v>2</v>
      </c>
      <c r="B9" s="18">
        <v>29736.12</v>
      </c>
      <c r="C9" s="18">
        <f t="shared" si="0"/>
        <v>31555.970543999996</v>
      </c>
      <c r="D9" s="18">
        <f t="shared" si="1"/>
        <v>2629.6642119999997</v>
      </c>
      <c r="E9" s="19">
        <f t="shared" si="2"/>
        <v>15.969620720647772</v>
      </c>
      <c r="F9" s="19">
        <f t="shared" si="3"/>
        <v>7.9848103603238858</v>
      </c>
      <c r="G9" s="19">
        <f t="shared" si="4"/>
        <v>3.1939241441295545</v>
      </c>
      <c r="H9" s="20">
        <f t="shared" si="5"/>
        <v>15.171139684615383</v>
      </c>
    </row>
    <row r="10" spans="1:8" x14ac:dyDescent="0.3">
      <c r="A10" s="8">
        <f t="shared" si="6"/>
        <v>3</v>
      </c>
      <c r="B10" s="18">
        <v>30410.18</v>
      </c>
      <c r="C10" s="18">
        <f t="shared" si="0"/>
        <v>32271.283015999998</v>
      </c>
      <c r="D10" s="18">
        <f t="shared" si="1"/>
        <v>2689.2735846666665</v>
      </c>
      <c r="E10" s="19">
        <f t="shared" si="2"/>
        <v>16.331620959514169</v>
      </c>
      <c r="F10" s="19">
        <f t="shared" si="3"/>
        <v>8.1658104797570843</v>
      </c>
      <c r="G10" s="19">
        <f t="shared" si="4"/>
        <v>3.2663241919028336</v>
      </c>
      <c r="H10" s="20">
        <f t="shared" si="5"/>
        <v>15.515039911538461</v>
      </c>
    </row>
    <row r="11" spans="1:8" x14ac:dyDescent="0.3">
      <c r="A11" s="8">
        <f t="shared" si="6"/>
        <v>4</v>
      </c>
      <c r="B11" s="18">
        <v>31484.720000000001</v>
      </c>
      <c r="C11" s="18">
        <f t="shared" si="0"/>
        <v>33411.584863999997</v>
      </c>
      <c r="D11" s="18">
        <f t="shared" si="1"/>
        <v>2784.2987386666668</v>
      </c>
      <c r="E11" s="19">
        <f t="shared" si="2"/>
        <v>16.908696793522264</v>
      </c>
      <c r="F11" s="19">
        <f t="shared" si="3"/>
        <v>8.4543483967611319</v>
      </c>
      <c r="G11" s="19">
        <f t="shared" si="4"/>
        <v>3.3817393587044529</v>
      </c>
      <c r="H11" s="20">
        <f t="shared" si="5"/>
        <v>16.063261953846151</v>
      </c>
    </row>
    <row r="12" spans="1:8" x14ac:dyDescent="0.3">
      <c r="A12" s="8">
        <f t="shared" si="6"/>
        <v>5</v>
      </c>
      <c r="B12" s="18">
        <v>31497.98</v>
      </c>
      <c r="C12" s="18">
        <f t="shared" si="0"/>
        <v>33425.656375999999</v>
      </c>
      <c r="D12" s="18">
        <f t="shared" si="1"/>
        <v>2785.4713646666664</v>
      </c>
      <c r="E12" s="19">
        <f t="shared" si="2"/>
        <v>16.915818004048582</v>
      </c>
      <c r="F12" s="19">
        <f t="shared" si="3"/>
        <v>8.4579090020242909</v>
      </c>
      <c r="G12" s="19">
        <f t="shared" si="4"/>
        <v>3.3831636008097163</v>
      </c>
      <c r="H12" s="20">
        <f t="shared" si="5"/>
        <v>16.070027103846154</v>
      </c>
    </row>
    <row r="13" spans="1:8" x14ac:dyDescent="0.3">
      <c r="A13" s="8">
        <f t="shared" si="6"/>
        <v>6</v>
      </c>
      <c r="B13" s="18">
        <v>32918.76</v>
      </c>
      <c r="C13" s="18">
        <f t="shared" si="0"/>
        <v>34933.388112000001</v>
      </c>
      <c r="D13" s="18">
        <f t="shared" si="1"/>
        <v>2911.1156759999999</v>
      </c>
      <c r="E13" s="19">
        <f t="shared" si="2"/>
        <v>17.678840137651822</v>
      </c>
      <c r="F13" s="19">
        <f t="shared" si="3"/>
        <v>8.8394200688259108</v>
      </c>
      <c r="G13" s="19">
        <f t="shared" si="4"/>
        <v>3.5357680275303642</v>
      </c>
      <c r="H13" s="20">
        <f t="shared" si="5"/>
        <v>16.79489813076923</v>
      </c>
    </row>
    <row r="14" spans="1:8" x14ac:dyDescent="0.3">
      <c r="A14" s="8">
        <f t="shared" si="6"/>
        <v>7</v>
      </c>
      <c r="B14" s="18">
        <v>32918.76</v>
      </c>
      <c r="C14" s="18">
        <f t="shared" si="0"/>
        <v>34933.388112000001</v>
      </c>
      <c r="D14" s="18">
        <f t="shared" si="1"/>
        <v>2911.1156759999999</v>
      </c>
      <c r="E14" s="19">
        <f t="shared" si="2"/>
        <v>17.678840137651822</v>
      </c>
      <c r="F14" s="19">
        <f t="shared" si="3"/>
        <v>8.8394200688259108</v>
      </c>
      <c r="G14" s="19">
        <f t="shared" si="4"/>
        <v>3.5357680275303642</v>
      </c>
      <c r="H14" s="20">
        <f t="shared" si="5"/>
        <v>16.79489813076923</v>
      </c>
    </row>
    <row r="15" spans="1:8" x14ac:dyDescent="0.3">
      <c r="A15" s="8">
        <f t="shared" si="6"/>
        <v>8</v>
      </c>
      <c r="B15" s="18">
        <v>33927.54</v>
      </c>
      <c r="C15" s="18">
        <f t="shared" si="0"/>
        <v>36003.905447999998</v>
      </c>
      <c r="D15" s="18">
        <f t="shared" si="1"/>
        <v>3000.3254539999998</v>
      </c>
      <c r="E15" s="19">
        <f t="shared" si="2"/>
        <v>18.220599923076922</v>
      </c>
      <c r="F15" s="19">
        <f t="shared" si="3"/>
        <v>9.1102999615384608</v>
      </c>
      <c r="G15" s="19">
        <f t="shared" si="4"/>
        <v>3.6441199846153842</v>
      </c>
      <c r="H15" s="20">
        <f t="shared" si="5"/>
        <v>17.309569926923075</v>
      </c>
    </row>
    <row r="16" spans="1:8" x14ac:dyDescent="0.3">
      <c r="A16" s="8">
        <f t="shared" si="6"/>
        <v>9</v>
      </c>
      <c r="B16" s="18">
        <v>33960.54</v>
      </c>
      <c r="C16" s="18">
        <f t="shared" si="0"/>
        <v>36038.925047999997</v>
      </c>
      <c r="D16" s="18">
        <f t="shared" si="1"/>
        <v>3003.2437540000001</v>
      </c>
      <c r="E16" s="19">
        <f t="shared" si="2"/>
        <v>18.238322392712551</v>
      </c>
      <c r="F16" s="19">
        <f t="shared" si="3"/>
        <v>9.1191611963562753</v>
      </c>
      <c r="G16" s="19">
        <f t="shared" si="4"/>
        <v>3.6476644785425103</v>
      </c>
      <c r="H16" s="20">
        <f t="shared" si="5"/>
        <v>17.326406273076923</v>
      </c>
    </row>
    <row r="17" spans="1:8" x14ac:dyDescent="0.3">
      <c r="A17" s="8">
        <f t="shared" si="6"/>
        <v>10</v>
      </c>
      <c r="B17" s="18">
        <v>35492.080000000002</v>
      </c>
      <c r="C17" s="18">
        <f t="shared" si="0"/>
        <v>37664.195295999998</v>
      </c>
      <c r="D17" s="18">
        <f t="shared" si="1"/>
        <v>3138.6829413333335</v>
      </c>
      <c r="E17" s="19">
        <f t="shared" si="2"/>
        <v>19.060827578947368</v>
      </c>
      <c r="F17" s="19">
        <f t="shared" si="3"/>
        <v>9.530413789473684</v>
      </c>
      <c r="G17" s="19">
        <f t="shared" si="4"/>
        <v>3.8121655157894736</v>
      </c>
      <c r="H17" s="20">
        <f t="shared" si="5"/>
        <v>18.1077862</v>
      </c>
    </row>
    <row r="18" spans="1:8" x14ac:dyDescent="0.3">
      <c r="A18" s="8">
        <f t="shared" si="6"/>
        <v>11</v>
      </c>
      <c r="B18" s="18">
        <v>35503.589999999997</v>
      </c>
      <c r="C18" s="18">
        <f t="shared" si="0"/>
        <v>37676.409707999992</v>
      </c>
      <c r="D18" s="18">
        <f t="shared" si="1"/>
        <v>3139.7008089999995</v>
      </c>
      <c r="E18" s="19">
        <f t="shared" si="2"/>
        <v>19.067008961538459</v>
      </c>
      <c r="F18" s="19">
        <f t="shared" si="3"/>
        <v>9.5335044807692295</v>
      </c>
      <c r="G18" s="19">
        <f t="shared" si="4"/>
        <v>3.8134017923076917</v>
      </c>
      <c r="H18" s="20">
        <f t="shared" si="5"/>
        <v>18.113658513461534</v>
      </c>
    </row>
    <row r="19" spans="1:8" x14ac:dyDescent="0.3">
      <c r="A19" s="8">
        <f t="shared" si="6"/>
        <v>12</v>
      </c>
      <c r="B19" s="18">
        <v>37035.1</v>
      </c>
      <c r="C19" s="18">
        <f t="shared" si="0"/>
        <v>39301.648119999998</v>
      </c>
      <c r="D19" s="18">
        <f t="shared" si="1"/>
        <v>3275.1373433333329</v>
      </c>
      <c r="E19" s="19">
        <f t="shared" si="2"/>
        <v>19.889498036437246</v>
      </c>
      <c r="F19" s="19">
        <f t="shared" si="3"/>
        <v>9.9447490182186229</v>
      </c>
      <c r="G19" s="19">
        <f t="shared" si="4"/>
        <v>3.9778996072874491</v>
      </c>
      <c r="H19" s="20">
        <f t="shared" si="5"/>
        <v>18.895023134615382</v>
      </c>
    </row>
    <row r="20" spans="1:8" x14ac:dyDescent="0.3">
      <c r="A20" s="8">
        <f t="shared" si="6"/>
        <v>13</v>
      </c>
      <c r="B20" s="18">
        <v>37046.6</v>
      </c>
      <c r="C20" s="18">
        <f t="shared" si="0"/>
        <v>39313.851919999994</v>
      </c>
      <c r="D20" s="18">
        <f t="shared" si="1"/>
        <v>3276.1543266666663</v>
      </c>
      <c r="E20" s="19">
        <f t="shared" si="2"/>
        <v>19.895674048582993</v>
      </c>
      <c r="F20" s="19">
        <f t="shared" si="3"/>
        <v>9.9478370242914966</v>
      </c>
      <c r="G20" s="19">
        <f t="shared" si="4"/>
        <v>3.9791348097165988</v>
      </c>
      <c r="H20" s="20">
        <f t="shared" si="5"/>
        <v>18.900890346153844</v>
      </c>
    </row>
    <row r="21" spans="1:8" x14ac:dyDescent="0.3">
      <c r="A21" s="8">
        <f t="shared" si="6"/>
        <v>14</v>
      </c>
      <c r="B21" s="18">
        <v>38578.15</v>
      </c>
      <c r="C21" s="18">
        <f t="shared" si="0"/>
        <v>40939.13278</v>
      </c>
      <c r="D21" s="18">
        <f t="shared" si="1"/>
        <v>3411.5943983333332</v>
      </c>
      <c r="E21" s="19">
        <f t="shared" si="2"/>
        <v>20.718184605263158</v>
      </c>
      <c r="F21" s="19">
        <f t="shared" si="3"/>
        <v>10.359092302631579</v>
      </c>
      <c r="G21" s="19">
        <f t="shared" si="4"/>
        <v>4.1436369210526314</v>
      </c>
      <c r="H21" s="20">
        <f t="shared" si="5"/>
        <v>19.682275375</v>
      </c>
    </row>
    <row r="22" spans="1:8" x14ac:dyDescent="0.3">
      <c r="A22" s="8">
        <f t="shared" si="6"/>
        <v>15</v>
      </c>
      <c r="B22" s="18">
        <v>38589.61</v>
      </c>
      <c r="C22" s="18">
        <f t="shared" si="0"/>
        <v>40951.294131999995</v>
      </c>
      <c r="D22" s="18">
        <f t="shared" si="1"/>
        <v>3412.6078443333331</v>
      </c>
      <c r="E22" s="19">
        <f t="shared" si="2"/>
        <v>20.724339135627527</v>
      </c>
      <c r="F22" s="19">
        <f t="shared" si="3"/>
        <v>10.362169567813764</v>
      </c>
      <c r="G22" s="19">
        <f t="shared" si="4"/>
        <v>4.1448678271255055</v>
      </c>
      <c r="H22" s="20">
        <f t="shared" si="5"/>
        <v>19.68812217884615</v>
      </c>
    </row>
    <row r="23" spans="1:8" x14ac:dyDescent="0.3">
      <c r="A23" s="8">
        <f t="shared" si="6"/>
        <v>16</v>
      </c>
      <c r="B23" s="18">
        <v>40121.160000000003</v>
      </c>
      <c r="C23" s="18">
        <f t="shared" si="0"/>
        <v>42576.574992000002</v>
      </c>
      <c r="D23" s="18">
        <f t="shared" si="1"/>
        <v>3548.047916</v>
      </c>
      <c r="E23" s="19">
        <f t="shared" si="2"/>
        <v>21.546849692307692</v>
      </c>
      <c r="F23" s="19">
        <f t="shared" si="3"/>
        <v>10.773424846153846</v>
      </c>
      <c r="G23" s="19">
        <f t="shared" si="4"/>
        <v>4.309369938461538</v>
      </c>
      <c r="H23" s="20">
        <f t="shared" si="5"/>
        <v>20.46950720769231</v>
      </c>
    </row>
    <row r="24" spans="1:8" x14ac:dyDescent="0.3">
      <c r="A24" s="8">
        <f t="shared" si="6"/>
        <v>17</v>
      </c>
      <c r="B24" s="18">
        <v>40136.870000000003</v>
      </c>
      <c r="C24" s="18">
        <f t="shared" si="0"/>
        <v>42593.246443999997</v>
      </c>
      <c r="D24" s="18">
        <f t="shared" si="1"/>
        <v>3549.4372036666664</v>
      </c>
      <c r="E24" s="19">
        <f t="shared" si="2"/>
        <v>21.555286661943317</v>
      </c>
      <c r="F24" s="19">
        <f t="shared" si="3"/>
        <v>10.777643330971658</v>
      </c>
      <c r="G24" s="19">
        <f t="shared" si="4"/>
        <v>4.3110573323886632</v>
      </c>
      <c r="H24" s="20">
        <f t="shared" si="5"/>
        <v>20.477522328846153</v>
      </c>
    </row>
    <row r="25" spans="1:8" x14ac:dyDescent="0.3">
      <c r="A25" s="8">
        <f t="shared" si="6"/>
        <v>18</v>
      </c>
      <c r="B25" s="18">
        <v>41668.42</v>
      </c>
      <c r="C25" s="18">
        <f t="shared" si="0"/>
        <v>44218.527303999996</v>
      </c>
      <c r="D25" s="18">
        <f t="shared" si="1"/>
        <v>3684.8772753333333</v>
      </c>
      <c r="E25" s="19">
        <f t="shared" si="2"/>
        <v>22.377797218623481</v>
      </c>
      <c r="F25" s="19">
        <f t="shared" si="3"/>
        <v>11.188898609311741</v>
      </c>
      <c r="G25" s="19">
        <f t="shared" si="4"/>
        <v>4.4755594437246966</v>
      </c>
      <c r="H25" s="20">
        <f t="shared" si="5"/>
        <v>21.258907357692305</v>
      </c>
    </row>
    <row r="26" spans="1:8" x14ac:dyDescent="0.3">
      <c r="A26" s="8">
        <f t="shared" si="6"/>
        <v>19</v>
      </c>
      <c r="B26" s="18">
        <v>41685.08</v>
      </c>
      <c r="C26" s="18">
        <f t="shared" si="0"/>
        <v>44236.206895999996</v>
      </c>
      <c r="D26" s="18">
        <f t="shared" si="1"/>
        <v>3686.3505746666665</v>
      </c>
      <c r="E26" s="19">
        <f t="shared" si="2"/>
        <v>22.3867443805668</v>
      </c>
      <c r="F26" s="19">
        <f t="shared" si="3"/>
        <v>11.1933721902834</v>
      </c>
      <c r="G26" s="19">
        <f t="shared" si="4"/>
        <v>4.4773488761133597</v>
      </c>
      <c r="H26" s="20">
        <f t="shared" si="5"/>
        <v>21.267407161538461</v>
      </c>
    </row>
    <row r="27" spans="1:8" x14ac:dyDescent="0.3">
      <c r="A27" s="8">
        <f t="shared" si="6"/>
        <v>20</v>
      </c>
      <c r="B27" s="18">
        <v>43216.59</v>
      </c>
      <c r="C27" s="18">
        <f t="shared" si="0"/>
        <v>45861.445307999995</v>
      </c>
      <c r="D27" s="18">
        <f t="shared" si="1"/>
        <v>3821.7871089999994</v>
      </c>
      <c r="E27" s="19">
        <f t="shared" si="2"/>
        <v>23.209233455465583</v>
      </c>
      <c r="F27" s="19">
        <f t="shared" si="3"/>
        <v>11.604616727732791</v>
      </c>
      <c r="G27" s="19">
        <f t="shared" si="4"/>
        <v>4.6418466910931162</v>
      </c>
      <c r="H27" s="20">
        <f t="shared" si="5"/>
        <v>22.048771782692306</v>
      </c>
    </row>
    <row r="28" spans="1:8" x14ac:dyDescent="0.3">
      <c r="A28" s="8">
        <f t="shared" si="6"/>
        <v>21</v>
      </c>
      <c r="B28" s="18">
        <v>43233.23</v>
      </c>
      <c r="C28" s="18">
        <f t="shared" si="0"/>
        <v>45879.103675999999</v>
      </c>
      <c r="D28" s="18">
        <f t="shared" si="1"/>
        <v>3823.2586396666666</v>
      </c>
      <c r="E28" s="19">
        <f t="shared" si="2"/>
        <v>23.218169876518218</v>
      </c>
      <c r="F28" s="19">
        <f t="shared" si="3"/>
        <v>11.609084938259109</v>
      </c>
      <c r="G28" s="19">
        <f t="shared" si="4"/>
        <v>4.6436339753036435</v>
      </c>
      <c r="H28" s="20">
        <f t="shared" si="5"/>
        <v>22.057261382692307</v>
      </c>
    </row>
    <row r="29" spans="1:8" x14ac:dyDescent="0.3">
      <c r="A29" s="8">
        <f t="shared" si="6"/>
        <v>22</v>
      </c>
      <c r="B29" s="18">
        <v>44764.78</v>
      </c>
      <c r="C29" s="18">
        <f t="shared" si="0"/>
        <v>47504.384535999998</v>
      </c>
      <c r="D29" s="18">
        <f t="shared" si="1"/>
        <v>3958.698711333333</v>
      </c>
      <c r="E29" s="19">
        <f t="shared" si="2"/>
        <v>24.040680433198379</v>
      </c>
      <c r="F29" s="19">
        <f t="shared" si="3"/>
        <v>12.020340216599189</v>
      </c>
      <c r="G29" s="19">
        <f t="shared" si="4"/>
        <v>4.8081360866396761</v>
      </c>
      <c r="H29" s="20">
        <f t="shared" si="5"/>
        <v>22.838646411538459</v>
      </c>
    </row>
    <row r="30" spans="1:8" x14ac:dyDescent="0.3">
      <c r="A30" s="8">
        <f t="shared" si="6"/>
        <v>23</v>
      </c>
      <c r="B30" s="18">
        <v>46312.95</v>
      </c>
      <c r="C30" s="18">
        <f t="shared" si="0"/>
        <v>49147.30253999999</v>
      </c>
      <c r="D30" s="18">
        <f t="shared" si="1"/>
        <v>4095.6085449999996</v>
      </c>
      <c r="E30" s="19">
        <f t="shared" si="2"/>
        <v>24.87211667004048</v>
      </c>
      <c r="F30" s="19">
        <f t="shared" si="3"/>
        <v>12.43605833502024</v>
      </c>
      <c r="G30" s="19">
        <f t="shared" si="4"/>
        <v>4.9744233340080957</v>
      </c>
      <c r="H30" s="20">
        <f t="shared" si="5"/>
        <v>23.628510836538457</v>
      </c>
    </row>
    <row r="31" spans="1:8" x14ac:dyDescent="0.3">
      <c r="A31" s="8">
        <f t="shared" si="6"/>
        <v>24</v>
      </c>
      <c r="B31" s="18">
        <v>47844.5</v>
      </c>
      <c r="C31" s="18">
        <f t="shared" si="0"/>
        <v>50772.583399999996</v>
      </c>
      <c r="D31" s="18">
        <f t="shared" si="1"/>
        <v>4231.048616666666</v>
      </c>
      <c r="E31" s="19">
        <f t="shared" si="2"/>
        <v>25.694627226720645</v>
      </c>
      <c r="F31" s="19">
        <f t="shared" si="3"/>
        <v>12.847313613360322</v>
      </c>
      <c r="G31" s="19">
        <f t="shared" si="4"/>
        <v>5.1389254453441291</v>
      </c>
      <c r="H31" s="20">
        <f t="shared" si="5"/>
        <v>24.409895865384613</v>
      </c>
    </row>
    <row r="32" spans="1:8" x14ac:dyDescent="0.3">
      <c r="A32" s="8">
        <f t="shared" si="6"/>
        <v>25</v>
      </c>
      <c r="B32" s="18">
        <v>47947.94</v>
      </c>
      <c r="C32" s="18">
        <f t="shared" si="0"/>
        <v>50882.353927999997</v>
      </c>
      <c r="D32" s="18">
        <f t="shared" si="1"/>
        <v>4240.1961606666664</v>
      </c>
      <c r="E32" s="19">
        <f t="shared" si="2"/>
        <v>25.750179113360321</v>
      </c>
      <c r="F32" s="19">
        <f t="shared" si="3"/>
        <v>12.875089556680161</v>
      </c>
      <c r="G32" s="19">
        <f t="shared" si="4"/>
        <v>5.1500358226720646</v>
      </c>
      <c r="H32" s="20">
        <f t="shared" si="5"/>
        <v>24.462670157692305</v>
      </c>
    </row>
    <row r="33" spans="1:8" x14ac:dyDescent="0.3">
      <c r="A33" s="8">
        <f t="shared" si="6"/>
        <v>26</v>
      </c>
      <c r="B33" s="18">
        <v>48028.4</v>
      </c>
      <c r="C33" s="18">
        <f t="shared" si="0"/>
        <v>50967.738079999996</v>
      </c>
      <c r="D33" s="18">
        <f t="shared" si="1"/>
        <v>4247.3115066666669</v>
      </c>
      <c r="E33" s="19">
        <f t="shared" si="2"/>
        <v>25.793389716599187</v>
      </c>
      <c r="F33" s="19">
        <f t="shared" si="3"/>
        <v>12.896694858299593</v>
      </c>
      <c r="G33" s="19">
        <f t="shared" si="4"/>
        <v>5.1586779433198373</v>
      </c>
      <c r="H33" s="20">
        <f t="shared" si="5"/>
        <v>24.503720230769229</v>
      </c>
    </row>
    <row r="34" spans="1:8" x14ac:dyDescent="0.3">
      <c r="A34" s="8">
        <f t="shared" si="6"/>
        <v>27</v>
      </c>
      <c r="B34" s="18">
        <v>48119.68</v>
      </c>
      <c r="C34" s="18">
        <f t="shared" si="0"/>
        <v>51064.604415999995</v>
      </c>
      <c r="D34" s="18">
        <f t="shared" si="1"/>
        <v>4255.3837013333332</v>
      </c>
      <c r="E34" s="19">
        <f t="shared" si="2"/>
        <v>25.842411141700403</v>
      </c>
      <c r="F34" s="19">
        <f t="shared" si="3"/>
        <v>12.921205570850201</v>
      </c>
      <c r="G34" s="19">
        <f t="shared" si="4"/>
        <v>5.1684822283400802</v>
      </c>
      <c r="H34" s="20">
        <f t="shared" si="5"/>
        <v>24.550290584615382</v>
      </c>
    </row>
    <row r="35" spans="1:8" x14ac:dyDescent="0.3">
      <c r="A35" s="8">
        <f t="shared" si="6"/>
        <v>28</v>
      </c>
      <c r="B35" s="18">
        <v>48188.77</v>
      </c>
      <c r="C35" s="18">
        <f t="shared" si="0"/>
        <v>51137.922723999996</v>
      </c>
      <c r="D35" s="18">
        <f t="shared" si="1"/>
        <v>4261.4935603333324</v>
      </c>
      <c r="E35" s="19">
        <f t="shared" si="2"/>
        <v>25.879515548582994</v>
      </c>
      <c r="F35" s="19">
        <f t="shared" si="3"/>
        <v>12.939757774291497</v>
      </c>
      <c r="G35" s="19">
        <f t="shared" si="4"/>
        <v>5.1759031097165984</v>
      </c>
      <c r="H35" s="20">
        <f t="shared" si="5"/>
        <v>24.585539771153844</v>
      </c>
    </row>
    <row r="36" spans="1:8" x14ac:dyDescent="0.3">
      <c r="A36" s="8">
        <f t="shared" si="6"/>
        <v>29</v>
      </c>
      <c r="B36" s="18">
        <v>48252.74</v>
      </c>
      <c r="C36" s="18">
        <f t="shared" si="0"/>
        <v>51205.807687999994</v>
      </c>
      <c r="D36" s="18">
        <f t="shared" si="1"/>
        <v>4267.1506406666658</v>
      </c>
      <c r="E36" s="19">
        <f t="shared" si="2"/>
        <v>25.913870287449388</v>
      </c>
      <c r="F36" s="19">
        <f t="shared" si="3"/>
        <v>12.956935143724694</v>
      </c>
      <c r="G36" s="19">
        <f t="shared" si="4"/>
        <v>5.182774057489878</v>
      </c>
      <c r="H36" s="20">
        <f t="shared" si="5"/>
        <v>24.618176773076922</v>
      </c>
    </row>
    <row r="37" spans="1:8" x14ac:dyDescent="0.3">
      <c r="A37" s="8">
        <f t="shared" si="6"/>
        <v>30</v>
      </c>
      <c r="B37" s="18">
        <v>48312.05</v>
      </c>
      <c r="C37" s="18">
        <f t="shared" si="0"/>
        <v>51268.747459999999</v>
      </c>
      <c r="D37" s="18">
        <f t="shared" si="1"/>
        <v>4272.3956216666666</v>
      </c>
      <c r="E37" s="19">
        <f t="shared" si="2"/>
        <v>25.945722398785424</v>
      </c>
      <c r="F37" s="19">
        <f t="shared" si="3"/>
        <v>12.972861199392712</v>
      </c>
      <c r="G37" s="19">
        <f t="shared" si="4"/>
        <v>5.1891444797570845</v>
      </c>
      <c r="H37" s="20">
        <f t="shared" si="5"/>
        <v>24.648436278846152</v>
      </c>
    </row>
    <row r="38" spans="1:8" x14ac:dyDescent="0.3">
      <c r="A38" s="8">
        <f t="shared" si="6"/>
        <v>31</v>
      </c>
      <c r="B38" s="18">
        <v>48366.94</v>
      </c>
      <c r="C38" s="18">
        <f t="shared" si="0"/>
        <v>51326.996727999998</v>
      </c>
      <c r="D38" s="18">
        <f t="shared" si="1"/>
        <v>4277.2497273333329</v>
      </c>
      <c r="E38" s="19">
        <f t="shared" si="2"/>
        <v>25.975200773279351</v>
      </c>
      <c r="F38" s="19">
        <f t="shared" si="3"/>
        <v>12.987600386639675</v>
      </c>
      <c r="G38" s="19">
        <f t="shared" si="4"/>
        <v>5.19504015465587</v>
      </c>
      <c r="H38" s="20">
        <f t="shared" si="5"/>
        <v>24.676440734615383</v>
      </c>
    </row>
    <row r="39" spans="1:8" x14ac:dyDescent="0.3">
      <c r="A39" s="8">
        <f t="shared" si="6"/>
        <v>32</v>
      </c>
      <c r="B39" s="18">
        <v>48417.78</v>
      </c>
      <c r="C39" s="18">
        <f t="shared" si="0"/>
        <v>51380.948135999992</v>
      </c>
      <c r="D39" s="18">
        <f t="shared" si="1"/>
        <v>4281.7456779999993</v>
      </c>
      <c r="E39" s="19">
        <f t="shared" si="2"/>
        <v>26.002504117408904</v>
      </c>
      <c r="F39" s="19">
        <f t="shared" si="3"/>
        <v>13.001252058704452</v>
      </c>
      <c r="G39" s="19">
        <f t="shared" si="4"/>
        <v>5.2005008234817804</v>
      </c>
      <c r="H39" s="20">
        <f t="shared" si="5"/>
        <v>24.702378911538457</v>
      </c>
    </row>
    <row r="40" spans="1:8" x14ac:dyDescent="0.3">
      <c r="A40" s="8">
        <f t="shared" si="6"/>
        <v>33</v>
      </c>
      <c r="B40" s="18">
        <v>48464.84</v>
      </c>
      <c r="C40" s="18">
        <f t="shared" si="0"/>
        <v>51430.888207999989</v>
      </c>
      <c r="D40" s="18">
        <f t="shared" si="1"/>
        <v>4285.9073506666655</v>
      </c>
      <c r="E40" s="19">
        <f t="shared" si="2"/>
        <v>26.027777433198374</v>
      </c>
      <c r="F40" s="19">
        <f t="shared" si="3"/>
        <v>13.013888716599187</v>
      </c>
      <c r="G40" s="19">
        <f t="shared" si="4"/>
        <v>5.2055554866396747</v>
      </c>
      <c r="H40" s="20">
        <f t="shared" si="5"/>
        <v>24.726388561538457</v>
      </c>
    </row>
    <row r="41" spans="1:8" x14ac:dyDescent="0.3">
      <c r="A41" s="8">
        <f t="shared" si="6"/>
        <v>34</v>
      </c>
      <c r="B41" s="18">
        <v>48508.44</v>
      </c>
      <c r="C41" s="18">
        <f t="shared" si="0"/>
        <v>51477.156528</v>
      </c>
      <c r="D41" s="18">
        <f t="shared" si="1"/>
        <v>4289.7630440000003</v>
      </c>
      <c r="E41" s="19">
        <f t="shared" si="2"/>
        <v>26.051192574898785</v>
      </c>
      <c r="F41" s="19">
        <f t="shared" si="3"/>
        <v>13.025596287449392</v>
      </c>
      <c r="G41" s="19">
        <f t="shared" si="4"/>
        <v>5.210238514979757</v>
      </c>
      <c r="H41" s="20">
        <f t="shared" si="5"/>
        <v>24.748632946153847</v>
      </c>
    </row>
    <row r="42" spans="1:8" x14ac:dyDescent="0.3">
      <c r="A42" s="21">
        <f t="shared" si="6"/>
        <v>35</v>
      </c>
      <c r="B42" s="22">
        <v>48548.79</v>
      </c>
      <c r="C42" s="22">
        <f t="shared" si="0"/>
        <v>51519.975947999999</v>
      </c>
      <c r="D42" s="22">
        <f t="shared" si="1"/>
        <v>4293.3313289999996</v>
      </c>
      <c r="E42" s="23">
        <f t="shared" si="2"/>
        <v>26.072862321862349</v>
      </c>
      <c r="F42" s="23">
        <f t="shared" si="3"/>
        <v>13.036431160931174</v>
      </c>
      <c r="G42" s="23">
        <f t="shared" si="4"/>
        <v>5.2145724643724698</v>
      </c>
      <c r="H42" s="24">
        <f t="shared" si="5"/>
        <v>24.769219205769229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24</v>
      </c>
      <c r="B1" s="1" t="s">
        <v>70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30897.759999999998</v>
      </c>
      <c r="C7" s="18">
        <f t="shared" ref="C7:C42" si="0">B7*$D$3</f>
        <v>32788.702911999993</v>
      </c>
      <c r="D7" s="18">
        <f t="shared" ref="D7:D42" si="1">B7/12*$D$3</f>
        <v>2732.3919093333329</v>
      </c>
      <c r="E7" s="19">
        <f t="shared" ref="E7:E42" si="2">C7/1976</f>
        <v>16.593473133603236</v>
      </c>
      <c r="F7" s="19">
        <f>E7/2</f>
        <v>8.2967365668016182</v>
      </c>
      <c r="G7" s="19">
        <f>E7/5</f>
        <v>3.3186946267206472</v>
      </c>
      <c r="H7" s="20">
        <f>C7/2080</f>
        <v>15.763799476923074</v>
      </c>
    </row>
    <row r="8" spans="1:8" x14ac:dyDescent="0.3">
      <c r="A8" s="8">
        <f>A7+1</f>
        <v>1</v>
      </c>
      <c r="B8" s="18">
        <v>31597.08</v>
      </c>
      <c r="C8" s="18">
        <f t="shared" si="0"/>
        <v>33530.821296000002</v>
      </c>
      <c r="D8" s="18">
        <f t="shared" si="1"/>
        <v>2794.2351079999999</v>
      </c>
      <c r="E8" s="19">
        <f t="shared" si="2"/>
        <v>16.969039117408908</v>
      </c>
      <c r="F8" s="19">
        <f t="shared" ref="F8:F42" si="3">E8/2</f>
        <v>8.484519558704454</v>
      </c>
      <c r="G8" s="19">
        <f t="shared" ref="G8:G42" si="4">E8/5</f>
        <v>3.3938078234817817</v>
      </c>
      <c r="H8" s="20">
        <f t="shared" ref="H8:H42" si="5">C8/2080</f>
        <v>16.120587161538463</v>
      </c>
    </row>
    <row r="9" spans="1:8" x14ac:dyDescent="0.3">
      <c r="A9" s="8">
        <f t="shared" ref="A9:A42" si="6">A8+1</f>
        <v>2</v>
      </c>
      <c r="B9" s="18">
        <v>32554.9</v>
      </c>
      <c r="C9" s="18">
        <f t="shared" si="0"/>
        <v>34547.259879999998</v>
      </c>
      <c r="D9" s="18">
        <f t="shared" si="1"/>
        <v>2878.9383233333333</v>
      </c>
      <c r="E9" s="19">
        <f t="shared" si="2"/>
        <v>17.483431113360322</v>
      </c>
      <c r="F9" s="19">
        <f t="shared" si="3"/>
        <v>8.7417155566801608</v>
      </c>
      <c r="G9" s="19">
        <f t="shared" si="4"/>
        <v>3.4966862226720643</v>
      </c>
      <c r="H9" s="20">
        <f t="shared" si="5"/>
        <v>16.609259557692308</v>
      </c>
    </row>
    <row r="10" spans="1:8" x14ac:dyDescent="0.3">
      <c r="A10" s="8">
        <f t="shared" si="6"/>
        <v>3</v>
      </c>
      <c r="B10" s="18">
        <v>33633.79</v>
      </c>
      <c r="C10" s="18">
        <f t="shared" si="0"/>
        <v>35692.177947999997</v>
      </c>
      <c r="D10" s="18">
        <f t="shared" si="1"/>
        <v>2974.3481623333332</v>
      </c>
      <c r="E10" s="19">
        <f t="shared" si="2"/>
        <v>18.062843091093114</v>
      </c>
      <c r="F10" s="19">
        <f t="shared" si="3"/>
        <v>9.0314215455465572</v>
      </c>
      <c r="G10" s="19">
        <f t="shared" si="4"/>
        <v>3.612568618218623</v>
      </c>
      <c r="H10" s="20">
        <f t="shared" si="5"/>
        <v>17.15970093653846</v>
      </c>
    </row>
    <row r="11" spans="1:8" x14ac:dyDescent="0.3">
      <c r="A11" s="8">
        <f t="shared" si="6"/>
        <v>4</v>
      </c>
      <c r="B11" s="18">
        <v>34587.269999999997</v>
      </c>
      <c r="C11" s="18">
        <f t="shared" si="0"/>
        <v>36704.010923999995</v>
      </c>
      <c r="D11" s="18">
        <f t="shared" si="1"/>
        <v>3058.6675769999993</v>
      </c>
      <c r="E11" s="19">
        <f t="shared" si="2"/>
        <v>18.574904313765181</v>
      </c>
      <c r="F11" s="19">
        <f t="shared" si="3"/>
        <v>9.2874521568825905</v>
      </c>
      <c r="G11" s="19">
        <f t="shared" si="4"/>
        <v>3.7149808627530363</v>
      </c>
      <c r="H11" s="20">
        <f t="shared" si="5"/>
        <v>17.646159098076922</v>
      </c>
    </row>
    <row r="12" spans="1:8" x14ac:dyDescent="0.3">
      <c r="A12" s="8">
        <f t="shared" si="6"/>
        <v>5</v>
      </c>
      <c r="B12" s="18">
        <v>35057.910000000003</v>
      </c>
      <c r="C12" s="18">
        <f t="shared" si="0"/>
        <v>37203.454092</v>
      </c>
      <c r="D12" s="18">
        <f t="shared" si="1"/>
        <v>3100.2878410000003</v>
      </c>
      <c r="E12" s="19">
        <f t="shared" si="2"/>
        <v>18.827658953441297</v>
      </c>
      <c r="F12" s="19">
        <f t="shared" si="3"/>
        <v>9.4138294767206485</v>
      </c>
      <c r="G12" s="19">
        <f t="shared" si="4"/>
        <v>3.7655317906882595</v>
      </c>
      <c r="H12" s="20">
        <f t="shared" si="5"/>
        <v>17.886276005769229</v>
      </c>
    </row>
    <row r="13" spans="1:8" x14ac:dyDescent="0.3">
      <c r="A13" s="8">
        <f t="shared" si="6"/>
        <v>6</v>
      </c>
      <c r="B13" s="18">
        <v>36081.919999999998</v>
      </c>
      <c r="C13" s="18">
        <f t="shared" si="0"/>
        <v>38290.133503999998</v>
      </c>
      <c r="D13" s="18">
        <f t="shared" si="1"/>
        <v>3190.844458666666</v>
      </c>
      <c r="E13" s="19">
        <f t="shared" si="2"/>
        <v>19.377597927125503</v>
      </c>
      <c r="F13" s="19">
        <f t="shared" si="3"/>
        <v>9.6887989635627516</v>
      </c>
      <c r="G13" s="19">
        <f t="shared" si="4"/>
        <v>3.8755195854251006</v>
      </c>
      <c r="H13" s="20">
        <f t="shared" si="5"/>
        <v>18.408718030769229</v>
      </c>
    </row>
    <row r="14" spans="1:8" x14ac:dyDescent="0.3">
      <c r="A14" s="8">
        <f t="shared" si="6"/>
        <v>7</v>
      </c>
      <c r="B14" s="18">
        <v>37414.49</v>
      </c>
      <c r="C14" s="18">
        <f t="shared" si="0"/>
        <v>39704.256787999992</v>
      </c>
      <c r="D14" s="18">
        <f t="shared" si="1"/>
        <v>3308.6880656666663</v>
      </c>
      <c r="E14" s="19">
        <f t="shared" si="2"/>
        <v>20.093247362348173</v>
      </c>
      <c r="F14" s="19">
        <f t="shared" si="3"/>
        <v>10.046623681174086</v>
      </c>
      <c r="G14" s="19">
        <f t="shared" si="4"/>
        <v>4.0186494724696349</v>
      </c>
      <c r="H14" s="20">
        <f t="shared" si="5"/>
        <v>19.088584994230764</v>
      </c>
    </row>
    <row r="15" spans="1:8" x14ac:dyDescent="0.3">
      <c r="A15" s="8">
        <f t="shared" si="6"/>
        <v>8</v>
      </c>
      <c r="B15" s="18">
        <v>37815.019999999997</v>
      </c>
      <c r="C15" s="18">
        <f t="shared" si="0"/>
        <v>40129.299223999995</v>
      </c>
      <c r="D15" s="18">
        <f t="shared" si="1"/>
        <v>3344.1082686666664</v>
      </c>
      <c r="E15" s="19">
        <f t="shared" si="2"/>
        <v>20.308349809716596</v>
      </c>
      <c r="F15" s="19">
        <f t="shared" si="3"/>
        <v>10.154174904858298</v>
      </c>
      <c r="G15" s="19">
        <f t="shared" si="4"/>
        <v>4.061669961943319</v>
      </c>
      <c r="H15" s="20">
        <f t="shared" si="5"/>
        <v>19.292932319230768</v>
      </c>
    </row>
    <row r="16" spans="1:8" x14ac:dyDescent="0.3">
      <c r="A16" s="8">
        <f t="shared" si="6"/>
        <v>9</v>
      </c>
      <c r="B16" s="18">
        <v>38656.28</v>
      </c>
      <c r="C16" s="18">
        <f t="shared" si="0"/>
        <v>41022.044335999999</v>
      </c>
      <c r="D16" s="18">
        <f t="shared" si="1"/>
        <v>3418.5036946666664</v>
      </c>
      <c r="E16" s="19">
        <f t="shared" si="2"/>
        <v>20.760143894736842</v>
      </c>
      <c r="F16" s="19">
        <f t="shared" si="3"/>
        <v>10.380071947368421</v>
      </c>
      <c r="G16" s="19">
        <f t="shared" si="4"/>
        <v>4.1520287789473684</v>
      </c>
      <c r="H16" s="20">
        <f t="shared" si="5"/>
        <v>19.7221367</v>
      </c>
    </row>
    <row r="17" spans="1:8" x14ac:dyDescent="0.3">
      <c r="A17" s="8">
        <f t="shared" si="6"/>
        <v>10</v>
      </c>
      <c r="B17" s="18">
        <v>39260.639999999999</v>
      </c>
      <c r="C17" s="18">
        <f t="shared" si="0"/>
        <v>41663.391167999995</v>
      </c>
      <c r="D17" s="18">
        <f t="shared" si="1"/>
        <v>3471.9492639999994</v>
      </c>
      <c r="E17" s="19">
        <f t="shared" si="2"/>
        <v>21.084712129554653</v>
      </c>
      <c r="F17" s="19">
        <f t="shared" si="3"/>
        <v>10.542356064777326</v>
      </c>
      <c r="G17" s="19">
        <f t="shared" si="4"/>
        <v>4.2169424259109309</v>
      </c>
      <c r="H17" s="20">
        <f t="shared" si="5"/>
        <v>20.030476523076921</v>
      </c>
    </row>
    <row r="18" spans="1:8" x14ac:dyDescent="0.3">
      <c r="A18" s="8">
        <f t="shared" si="6"/>
        <v>11</v>
      </c>
      <c r="B18" s="18">
        <v>39811.480000000003</v>
      </c>
      <c r="C18" s="18">
        <f t="shared" si="0"/>
        <v>42247.942576000001</v>
      </c>
      <c r="D18" s="18">
        <f t="shared" si="1"/>
        <v>3520.661881333333</v>
      </c>
      <c r="E18" s="19">
        <f t="shared" si="2"/>
        <v>21.380537740890688</v>
      </c>
      <c r="F18" s="19">
        <f t="shared" si="3"/>
        <v>10.690268870445344</v>
      </c>
      <c r="G18" s="19">
        <f t="shared" si="4"/>
        <v>4.2761075481781372</v>
      </c>
      <c r="H18" s="20">
        <f t="shared" si="5"/>
        <v>20.311510853846155</v>
      </c>
    </row>
    <row r="19" spans="1:8" x14ac:dyDescent="0.3">
      <c r="A19" s="8">
        <f t="shared" si="6"/>
        <v>12</v>
      </c>
      <c r="B19" s="18">
        <v>40711.129999999997</v>
      </c>
      <c r="C19" s="18">
        <f t="shared" si="0"/>
        <v>43202.651155999993</v>
      </c>
      <c r="D19" s="18">
        <f t="shared" si="1"/>
        <v>3600.2209296666661</v>
      </c>
      <c r="E19" s="19">
        <f t="shared" si="2"/>
        <v>21.8636898562753</v>
      </c>
      <c r="F19" s="19">
        <f t="shared" si="3"/>
        <v>10.93184492813765</v>
      </c>
      <c r="G19" s="19">
        <f t="shared" si="4"/>
        <v>4.3727379712550603</v>
      </c>
      <c r="H19" s="20">
        <f t="shared" si="5"/>
        <v>20.770505363461535</v>
      </c>
    </row>
    <row r="20" spans="1:8" x14ac:dyDescent="0.3">
      <c r="A20" s="8">
        <f t="shared" si="6"/>
        <v>13</v>
      </c>
      <c r="B20" s="18">
        <v>41013.19</v>
      </c>
      <c r="C20" s="18">
        <f t="shared" si="0"/>
        <v>43523.197227999997</v>
      </c>
      <c r="D20" s="18">
        <f t="shared" si="1"/>
        <v>3626.933102333333</v>
      </c>
      <c r="E20" s="19">
        <f t="shared" si="2"/>
        <v>22.02590952834008</v>
      </c>
      <c r="F20" s="19">
        <f t="shared" si="3"/>
        <v>11.01295476417004</v>
      </c>
      <c r="G20" s="19">
        <f t="shared" si="4"/>
        <v>4.4051819056680159</v>
      </c>
      <c r="H20" s="20">
        <f t="shared" si="5"/>
        <v>20.924614051923076</v>
      </c>
    </row>
    <row r="21" spans="1:8" x14ac:dyDescent="0.3">
      <c r="A21" s="8">
        <f t="shared" si="6"/>
        <v>14</v>
      </c>
      <c r="B21" s="18">
        <v>42084.77</v>
      </c>
      <c r="C21" s="18">
        <f t="shared" si="0"/>
        <v>44660.357923999996</v>
      </c>
      <c r="D21" s="18">
        <f t="shared" si="1"/>
        <v>3721.6964936666664</v>
      </c>
      <c r="E21" s="19">
        <f t="shared" si="2"/>
        <v>22.601395710526315</v>
      </c>
      <c r="F21" s="19">
        <f t="shared" si="3"/>
        <v>11.300697855263158</v>
      </c>
      <c r="G21" s="19">
        <f t="shared" si="4"/>
        <v>4.520279142105263</v>
      </c>
      <c r="H21" s="20">
        <f t="shared" si="5"/>
        <v>21.471325924999999</v>
      </c>
    </row>
    <row r="22" spans="1:8" x14ac:dyDescent="0.3">
      <c r="A22" s="8">
        <f t="shared" si="6"/>
        <v>15</v>
      </c>
      <c r="B22" s="18">
        <v>42351.05</v>
      </c>
      <c r="C22" s="18">
        <f t="shared" si="0"/>
        <v>44942.934260000002</v>
      </c>
      <c r="D22" s="18">
        <f t="shared" si="1"/>
        <v>3745.244521666667</v>
      </c>
      <c r="E22" s="19">
        <f t="shared" si="2"/>
        <v>22.7443999291498</v>
      </c>
      <c r="F22" s="19">
        <f t="shared" si="3"/>
        <v>11.3721999645749</v>
      </c>
      <c r="G22" s="19">
        <f t="shared" si="4"/>
        <v>4.5488799858299602</v>
      </c>
      <c r="H22" s="20">
        <f t="shared" si="5"/>
        <v>21.607179932692308</v>
      </c>
    </row>
    <row r="23" spans="1:8" x14ac:dyDescent="0.3">
      <c r="A23" s="8">
        <f t="shared" si="6"/>
        <v>16</v>
      </c>
      <c r="B23" s="18">
        <v>43753.53</v>
      </c>
      <c r="C23" s="18">
        <f t="shared" si="0"/>
        <v>46431.246035999997</v>
      </c>
      <c r="D23" s="18">
        <f t="shared" si="1"/>
        <v>3869.2705029999997</v>
      </c>
      <c r="E23" s="19">
        <f t="shared" si="2"/>
        <v>23.497594147773277</v>
      </c>
      <c r="F23" s="19">
        <f t="shared" si="3"/>
        <v>11.748797073886639</v>
      </c>
      <c r="G23" s="19">
        <f t="shared" si="4"/>
        <v>4.6995188295546555</v>
      </c>
      <c r="H23" s="20">
        <f t="shared" si="5"/>
        <v>22.322714440384615</v>
      </c>
    </row>
    <row r="24" spans="1:8" x14ac:dyDescent="0.3">
      <c r="A24" s="8">
        <f t="shared" si="6"/>
        <v>17</v>
      </c>
      <c r="B24" s="18">
        <v>44470.16</v>
      </c>
      <c r="C24" s="18">
        <f t="shared" si="0"/>
        <v>47191.733791999999</v>
      </c>
      <c r="D24" s="18">
        <f t="shared" si="1"/>
        <v>3932.6444826666666</v>
      </c>
      <c r="E24" s="19">
        <f t="shared" si="2"/>
        <v>23.882456372469637</v>
      </c>
      <c r="F24" s="19">
        <f t="shared" si="3"/>
        <v>11.941228186234818</v>
      </c>
      <c r="G24" s="19">
        <f t="shared" si="4"/>
        <v>4.7764912744939272</v>
      </c>
      <c r="H24" s="20">
        <f t="shared" si="5"/>
        <v>22.688333553846153</v>
      </c>
    </row>
    <row r="25" spans="1:8" x14ac:dyDescent="0.3">
      <c r="A25" s="8">
        <f t="shared" si="6"/>
        <v>18</v>
      </c>
      <c r="B25" s="18">
        <v>45370.42</v>
      </c>
      <c r="C25" s="18">
        <f t="shared" si="0"/>
        <v>48147.089703999998</v>
      </c>
      <c r="D25" s="18">
        <f t="shared" si="1"/>
        <v>4012.2574753333329</v>
      </c>
      <c r="E25" s="19">
        <f t="shared" si="2"/>
        <v>24.365936085020241</v>
      </c>
      <c r="F25" s="19">
        <f t="shared" si="3"/>
        <v>12.182968042510121</v>
      </c>
      <c r="G25" s="19">
        <f t="shared" si="4"/>
        <v>4.8731872170040482</v>
      </c>
      <c r="H25" s="20">
        <f t="shared" si="5"/>
        <v>23.14763928076923</v>
      </c>
    </row>
    <row r="26" spans="1:8" x14ac:dyDescent="0.3">
      <c r="A26" s="8">
        <f t="shared" si="6"/>
        <v>19</v>
      </c>
      <c r="B26" s="18">
        <v>46167.44</v>
      </c>
      <c r="C26" s="18">
        <f t="shared" si="0"/>
        <v>48992.887327999997</v>
      </c>
      <c r="D26" s="18">
        <f t="shared" si="1"/>
        <v>4082.7406106666667</v>
      </c>
      <c r="E26" s="19">
        <f t="shared" si="2"/>
        <v>24.793971319838054</v>
      </c>
      <c r="F26" s="19">
        <f t="shared" si="3"/>
        <v>12.396985659919027</v>
      </c>
      <c r="G26" s="19">
        <f t="shared" si="4"/>
        <v>4.9587942639676106</v>
      </c>
      <c r="H26" s="20">
        <f t="shared" si="5"/>
        <v>23.554272753846153</v>
      </c>
    </row>
    <row r="27" spans="1:8" x14ac:dyDescent="0.3">
      <c r="A27" s="8">
        <f t="shared" si="6"/>
        <v>20</v>
      </c>
      <c r="B27" s="18">
        <v>46262.71</v>
      </c>
      <c r="C27" s="18">
        <f t="shared" si="0"/>
        <v>49093.987851999998</v>
      </c>
      <c r="D27" s="18">
        <f t="shared" si="1"/>
        <v>4091.1656543333329</v>
      </c>
      <c r="E27" s="19">
        <f t="shared" si="2"/>
        <v>24.845135552631579</v>
      </c>
      <c r="F27" s="19">
        <f t="shared" si="3"/>
        <v>12.422567776315789</v>
      </c>
      <c r="G27" s="19">
        <f t="shared" si="4"/>
        <v>4.9690271105263157</v>
      </c>
      <c r="H27" s="20">
        <f t="shared" si="5"/>
        <v>23.602878775000001</v>
      </c>
    </row>
    <row r="28" spans="1:8" x14ac:dyDescent="0.3">
      <c r="A28" s="8">
        <f t="shared" si="6"/>
        <v>21</v>
      </c>
      <c r="B28" s="18">
        <v>47107.8</v>
      </c>
      <c r="C28" s="18">
        <f t="shared" si="0"/>
        <v>49990.797359999997</v>
      </c>
      <c r="D28" s="18">
        <f t="shared" si="1"/>
        <v>4165.8997799999997</v>
      </c>
      <c r="E28" s="19">
        <f t="shared" si="2"/>
        <v>25.298986518218623</v>
      </c>
      <c r="F28" s="19">
        <f t="shared" si="3"/>
        <v>12.649493259109311</v>
      </c>
      <c r="G28" s="19">
        <f t="shared" si="4"/>
        <v>5.0597973036437249</v>
      </c>
      <c r="H28" s="20">
        <f t="shared" si="5"/>
        <v>24.034037192307689</v>
      </c>
    </row>
    <row r="29" spans="1:8" x14ac:dyDescent="0.3">
      <c r="A29" s="8">
        <f t="shared" si="6"/>
        <v>22</v>
      </c>
      <c r="B29" s="18">
        <v>47180.56</v>
      </c>
      <c r="C29" s="18">
        <f t="shared" si="0"/>
        <v>50068.010271999992</v>
      </c>
      <c r="D29" s="18">
        <f t="shared" si="1"/>
        <v>4172.3341893333327</v>
      </c>
      <c r="E29" s="19">
        <f t="shared" si="2"/>
        <v>25.338061878542508</v>
      </c>
      <c r="F29" s="19">
        <f t="shared" si="3"/>
        <v>12.669030939271254</v>
      </c>
      <c r="G29" s="19">
        <f t="shared" si="4"/>
        <v>5.0676123757085012</v>
      </c>
      <c r="H29" s="20">
        <f t="shared" si="5"/>
        <v>24.071158784615381</v>
      </c>
    </row>
    <row r="30" spans="1:8" x14ac:dyDescent="0.3">
      <c r="A30" s="8">
        <f t="shared" si="6"/>
        <v>23</v>
      </c>
      <c r="B30" s="18">
        <v>48804.2</v>
      </c>
      <c r="C30" s="18">
        <f t="shared" si="0"/>
        <v>51791.017039999992</v>
      </c>
      <c r="D30" s="18">
        <f t="shared" si="1"/>
        <v>4315.9180866666657</v>
      </c>
      <c r="E30" s="19">
        <f t="shared" si="2"/>
        <v>26.210028866396758</v>
      </c>
      <c r="F30" s="19">
        <f t="shared" si="3"/>
        <v>13.105014433198379</v>
      </c>
      <c r="G30" s="19">
        <f t="shared" si="4"/>
        <v>5.2420057732793515</v>
      </c>
      <c r="H30" s="20">
        <f t="shared" si="5"/>
        <v>24.899527423076918</v>
      </c>
    </row>
    <row r="31" spans="1:8" x14ac:dyDescent="0.3">
      <c r="A31" s="8">
        <f t="shared" si="6"/>
        <v>24</v>
      </c>
      <c r="B31" s="18">
        <v>50416.34</v>
      </c>
      <c r="C31" s="18">
        <f t="shared" si="0"/>
        <v>53501.820007999995</v>
      </c>
      <c r="D31" s="18">
        <f t="shared" si="1"/>
        <v>4458.4850006666666</v>
      </c>
      <c r="E31" s="19">
        <f t="shared" si="2"/>
        <v>27.075819842105261</v>
      </c>
      <c r="F31" s="19">
        <f t="shared" si="3"/>
        <v>13.537909921052631</v>
      </c>
      <c r="G31" s="19">
        <f t="shared" si="4"/>
        <v>5.4151639684210524</v>
      </c>
      <c r="H31" s="20">
        <f t="shared" si="5"/>
        <v>25.722028849999997</v>
      </c>
    </row>
    <row r="32" spans="1:8" x14ac:dyDescent="0.3">
      <c r="A32" s="8">
        <f t="shared" si="6"/>
        <v>25</v>
      </c>
      <c r="B32" s="18">
        <v>50519.29</v>
      </c>
      <c r="C32" s="18">
        <f t="shared" si="0"/>
        <v>53611.070547999996</v>
      </c>
      <c r="D32" s="18">
        <f t="shared" si="1"/>
        <v>4467.5892123333324</v>
      </c>
      <c r="E32" s="19">
        <f t="shared" si="2"/>
        <v>27.131108576923076</v>
      </c>
      <c r="F32" s="19">
        <f t="shared" si="3"/>
        <v>13.565554288461538</v>
      </c>
      <c r="G32" s="19">
        <f t="shared" si="4"/>
        <v>5.4262217153846155</v>
      </c>
      <c r="H32" s="20">
        <f t="shared" si="5"/>
        <v>25.774553148076922</v>
      </c>
    </row>
    <row r="33" spans="1:8" x14ac:dyDescent="0.3">
      <c r="A33" s="8">
        <f t="shared" si="6"/>
        <v>26</v>
      </c>
      <c r="B33" s="18">
        <v>50604.07</v>
      </c>
      <c r="C33" s="18">
        <f t="shared" si="0"/>
        <v>53701.039083999996</v>
      </c>
      <c r="D33" s="18">
        <f t="shared" si="1"/>
        <v>4475.0865903333333</v>
      </c>
      <c r="E33" s="19">
        <f t="shared" si="2"/>
        <v>27.176639212550604</v>
      </c>
      <c r="F33" s="19">
        <f t="shared" si="3"/>
        <v>13.588319606275302</v>
      </c>
      <c r="G33" s="19">
        <f t="shared" si="4"/>
        <v>5.4353278425101212</v>
      </c>
      <c r="H33" s="20">
        <f t="shared" si="5"/>
        <v>25.817807251923075</v>
      </c>
    </row>
    <row r="34" spans="1:8" x14ac:dyDescent="0.3">
      <c r="A34" s="8">
        <f t="shared" si="6"/>
        <v>27</v>
      </c>
      <c r="B34" s="18">
        <v>50694.17</v>
      </c>
      <c r="C34" s="18">
        <f t="shared" si="0"/>
        <v>53796.653203999995</v>
      </c>
      <c r="D34" s="18">
        <f t="shared" si="1"/>
        <v>4483.0544336666662</v>
      </c>
      <c r="E34" s="19">
        <f t="shared" si="2"/>
        <v>27.225026925101211</v>
      </c>
      <c r="F34" s="19">
        <f t="shared" si="3"/>
        <v>13.612513462550606</v>
      </c>
      <c r="G34" s="19">
        <f t="shared" si="4"/>
        <v>5.4450053850202424</v>
      </c>
      <c r="H34" s="20">
        <f t="shared" si="5"/>
        <v>25.863775578846152</v>
      </c>
    </row>
    <row r="35" spans="1:8" x14ac:dyDescent="0.3">
      <c r="A35" s="8">
        <f t="shared" si="6"/>
        <v>28</v>
      </c>
      <c r="B35" s="18">
        <v>50766.95</v>
      </c>
      <c r="C35" s="18">
        <f t="shared" si="0"/>
        <v>53873.887339999994</v>
      </c>
      <c r="D35" s="18">
        <f t="shared" si="1"/>
        <v>4489.4906116666662</v>
      </c>
      <c r="E35" s="19">
        <f t="shared" si="2"/>
        <v>27.264113026315787</v>
      </c>
      <c r="F35" s="19">
        <f t="shared" si="3"/>
        <v>13.632056513157893</v>
      </c>
      <c r="G35" s="19">
        <f t="shared" si="4"/>
        <v>5.4528226052631572</v>
      </c>
      <c r="H35" s="20">
        <f t="shared" si="5"/>
        <v>25.900907374999996</v>
      </c>
    </row>
    <row r="36" spans="1:8" x14ac:dyDescent="0.3">
      <c r="A36" s="8">
        <f t="shared" si="6"/>
        <v>29</v>
      </c>
      <c r="B36" s="18">
        <v>50834.35</v>
      </c>
      <c r="C36" s="18">
        <f t="shared" si="0"/>
        <v>53945.412219999991</v>
      </c>
      <c r="D36" s="18">
        <f t="shared" si="1"/>
        <v>4495.4510183333332</v>
      </c>
      <c r="E36" s="19">
        <f t="shared" si="2"/>
        <v>27.300309827935219</v>
      </c>
      <c r="F36" s="19">
        <f t="shared" si="3"/>
        <v>13.65015491396761</v>
      </c>
      <c r="G36" s="19">
        <f t="shared" si="4"/>
        <v>5.4600619655870437</v>
      </c>
      <c r="H36" s="20">
        <f t="shared" si="5"/>
        <v>25.935294336538458</v>
      </c>
    </row>
    <row r="37" spans="1:8" x14ac:dyDescent="0.3">
      <c r="A37" s="8">
        <f t="shared" si="6"/>
        <v>30</v>
      </c>
      <c r="B37" s="18">
        <v>50896.83</v>
      </c>
      <c r="C37" s="18">
        <f t="shared" si="0"/>
        <v>54011.715995999999</v>
      </c>
      <c r="D37" s="18">
        <f t="shared" si="1"/>
        <v>4500.9763329999996</v>
      </c>
      <c r="E37" s="19">
        <f t="shared" si="2"/>
        <v>27.333864370445344</v>
      </c>
      <c r="F37" s="19">
        <f t="shared" si="3"/>
        <v>13.666932185222672</v>
      </c>
      <c r="G37" s="19">
        <f t="shared" si="4"/>
        <v>5.4667728740890684</v>
      </c>
      <c r="H37" s="20">
        <f t="shared" si="5"/>
        <v>25.967171151923075</v>
      </c>
    </row>
    <row r="38" spans="1:8" x14ac:dyDescent="0.3">
      <c r="A38" s="8">
        <f t="shared" si="6"/>
        <v>31</v>
      </c>
      <c r="B38" s="18">
        <v>50954.65</v>
      </c>
      <c r="C38" s="18">
        <f t="shared" si="0"/>
        <v>54073.07458</v>
      </c>
      <c r="D38" s="18">
        <f t="shared" si="1"/>
        <v>4506.0895483333334</v>
      </c>
      <c r="E38" s="19">
        <f t="shared" si="2"/>
        <v>27.364916285425103</v>
      </c>
      <c r="F38" s="19">
        <f t="shared" si="3"/>
        <v>13.682458142712552</v>
      </c>
      <c r="G38" s="19">
        <f t="shared" si="4"/>
        <v>5.472983257085021</v>
      </c>
      <c r="H38" s="20">
        <f t="shared" si="5"/>
        <v>25.996670471153845</v>
      </c>
    </row>
    <row r="39" spans="1:8" x14ac:dyDescent="0.3">
      <c r="A39" s="8">
        <f t="shared" si="6"/>
        <v>32</v>
      </c>
      <c r="B39" s="18">
        <v>51008.21</v>
      </c>
      <c r="C39" s="18">
        <f t="shared" si="0"/>
        <v>54129.912451999997</v>
      </c>
      <c r="D39" s="18">
        <f t="shared" si="1"/>
        <v>4510.8260376666667</v>
      </c>
      <c r="E39" s="19">
        <f t="shared" si="2"/>
        <v>27.393680390688257</v>
      </c>
      <c r="F39" s="19">
        <f t="shared" si="3"/>
        <v>13.696840195344128</v>
      </c>
      <c r="G39" s="19">
        <f t="shared" si="4"/>
        <v>5.4787360781376515</v>
      </c>
      <c r="H39" s="20">
        <f t="shared" si="5"/>
        <v>26.023996371153846</v>
      </c>
    </row>
    <row r="40" spans="1:8" x14ac:dyDescent="0.3">
      <c r="A40" s="8">
        <f t="shared" si="6"/>
        <v>33</v>
      </c>
      <c r="B40" s="18">
        <v>51057.79</v>
      </c>
      <c r="C40" s="18">
        <f t="shared" si="0"/>
        <v>54182.526747999997</v>
      </c>
      <c r="D40" s="18">
        <f t="shared" si="1"/>
        <v>4515.2105623333327</v>
      </c>
      <c r="E40" s="19">
        <f t="shared" si="2"/>
        <v>27.420307058704452</v>
      </c>
      <c r="F40" s="19">
        <f t="shared" si="3"/>
        <v>13.710153529352226</v>
      </c>
      <c r="G40" s="19">
        <f t="shared" si="4"/>
        <v>5.4840614117408908</v>
      </c>
      <c r="H40" s="20">
        <f t="shared" si="5"/>
        <v>26.049291705769228</v>
      </c>
    </row>
    <row r="41" spans="1:8" x14ac:dyDescent="0.3">
      <c r="A41" s="8">
        <f t="shared" si="6"/>
        <v>34</v>
      </c>
      <c r="B41" s="18">
        <v>51103.73</v>
      </c>
      <c r="C41" s="18">
        <f t="shared" si="0"/>
        <v>54231.278275999997</v>
      </c>
      <c r="D41" s="18">
        <f t="shared" si="1"/>
        <v>4519.2731896666664</v>
      </c>
      <c r="E41" s="19">
        <f t="shared" si="2"/>
        <v>27.444978884615384</v>
      </c>
      <c r="F41" s="19">
        <f t="shared" si="3"/>
        <v>13.722489442307692</v>
      </c>
      <c r="G41" s="19">
        <f t="shared" si="4"/>
        <v>5.4889957769230771</v>
      </c>
      <c r="H41" s="20">
        <f t="shared" si="5"/>
        <v>26.072729940384615</v>
      </c>
    </row>
    <row r="42" spans="1:8" x14ac:dyDescent="0.3">
      <c r="A42" s="21">
        <f t="shared" si="6"/>
        <v>35</v>
      </c>
      <c r="B42" s="22">
        <v>51146.23</v>
      </c>
      <c r="C42" s="22">
        <f t="shared" si="0"/>
        <v>54276.379276</v>
      </c>
      <c r="D42" s="22">
        <f t="shared" si="1"/>
        <v>4523.0316063333339</v>
      </c>
      <c r="E42" s="23">
        <f t="shared" si="2"/>
        <v>27.467803277327935</v>
      </c>
      <c r="F42" s="23">
        <f t="shared" si="3"/>
        <v>13.733901638663967</v>
      </c>
      <c r="G42" s="23">
        <f t="shared" si="4"/>
        <v>5.4935606554655871</v>
      </c>
      <c r="H42" s="24">
        <f t="shared" si="5"/>
        <v>26.094413113461538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25</v>
      </c>
      <c r="B1" s="1" t="s">
        <v>72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37221.31</v>
      </c>
      <c r="C7" s="18">
        <f t="shared" ref="C7:C42" si="0">B7*$D$3</f>
        <v>39499.254171999994</v>
      </c>
      <c r="D7" s="18">
        <f t="shared" ref="D7:D42" si="1">B7/12*$D$3</f>
        <v>3291.6045143333331</v>
      </c>
      <c r="E7" s="19">
        <f t="shared" ref="E7:E42" si="2">C7/1976</f>
        <v>19.989501099190282</v>
      </c>
      <c r="F7" s="19">
        <f>E7/2</f>
        <v>9.9947505495951408</v>
      </c>
      <c r="G7" s="19">
        <f>E7/5</f>
        <v>3.9979002198380562</v>
      </c>
      <c r="H7" s="20">
        <f>C7/2080</f>
        <v>18.990026044230767</v>
      </c>
    </row>
    <row r="8" spans="1:8" x14ac:dyDescent="0.3">
      <c r="A8" s="8">
        <f>A7+1</f>
        <v>1</v>
      </c>
      <c r="B8" s="18">
        <v>38450.07</v>
      </c>
      <c r="C8" s="18">
        <f t="shared" si="0"/>
        <v>40803.214283999994</v>
      </c>
      <c r="D8" s="18">
        <f t="shared" si="1"/>
        <v>3400.2678569999998</v>
      </c>
      <c r="E8" s="19">
        <f t="shared" si="2"/>
        <v>20.649399941295545</v>
      </c>
      <c r="F8" s="19">
        <f t="shared" ref="F8:F42" si="3">E8/2</f>
        <v>10.324699970647773</v>
      </c>
      <c r="G8" s="19">
        <f t="shared" ref="G8:G42" si="4">E8/5</f>
        <v>4.1298799882591091</v>
      </c>
      <c r="H8" s="20">
        <f t="shared" ref="H8:H42" si="5">C8/2080</f>
        <v>19.616929944230765</v>
      </c>
    </row>
    <row r="9" spans="1:8" x14ac:dyDescent="0.3">
      <c r="A9" s="8">
        <f t="shared" ref="A9:A42" si="6">A8+1</f>
        <v>2</v>
      </c>
      <c r="B9" s="18">
        <v>39651.35</v>
      </c>
      <c r="C9" s="18">
        <f t="shared" si="0"/>
        <v>42078.012619999994</v>
      </c>
      <c r="D9" s="18">
        <f t="shared" si="1"/>
        <v>3506.5010516666666</v>
      </c>
      <c r="E9" s="19">
        <f t="shared" si="2"/>
        <v>21.29454079959514</v>
      </c>
      <c r="F9" s="19">
        <f t="shared" si="3"/>
        <v>10.64727039979757</v>
      </c>
      <c r="G9" s="19">
        <f t="shared" si="4"/>
        <v>4.2589081599190282</v>
      </c>
      <c r="H9" s="20">
        <f t="shared" si="5"/>
        <v>20.229813759615382</v>
      </c>
    </row>
    <row r="10" spans="1:8" x14ac:dyDescent="0.3">
      <c r="A10" s="8">
        <f t="shared" si="6"/>
        <v>3</v>
      </c>
      <c r="B10" s="18">
        <v>40824.269999999997</v>
      </c>
      <c r="C10" s="18">
        <f t="shared" si="0"/>
        <v>43322.71532399999</v>
      </c>
      <c r="D10" s="18">
        <f t="shared" si="1"/>
        <v>3610.2262769999993</v>
      </c>
      <c r="E10" s="19">
        <f t="shared" si="2"/>
        <v>21.92445107489878</v>
      </c>
      <c r="F10" s="19">
        <f t="shared" si="3"/>
        <v>10.96222553744939</v>
      </c>
      <c r="G10" s="19">
        <f t="shared" si="4"/>
        <v>4.3848902149797562</v>
      </c>
      <c r="H10" s="20">
        <f t="shared" si="5"/>
        <v>20.828228521153843</v>
      </c>
    </row>
    <row r="11" spans="1:8" x14ac:dyDescent="0.3">
      <c r="A11" s="8">
        <f t="shared" si="6"/>
        <v>4</v>
      </c>
      <c r="B11" s="18">
        <v>42085.33</v>
      </c>
      <c r="C11" s="18">
        <f t="shared" si="0"/>
        <v>44660.952195999998</v>
      </c>
      <c r="D11" s="18">
        <f t="shared" si="1"/>
        <v>3721.7460163333335</v>
      </c>
      <c r="E11" s="19">
        <f t="shared" si="2"/>
        <v>22.601696455465586</v>
      </c>
      <c r="F11" s="19">
        <f t="shared" si="3"/>
        <v>11.300848227732793</v>
      </c>
      <c r="G11" s="19">
        <f t="shared" si="4"/>
        <v>4.5203392910931175</v>
      </c>
      <c r="H11" s="20">
        <f t="shared" si="5"/>
        <v>21.471611632692309</v>
      </c>
    </row>
    <row r="12" spans="1:8" x14ac:dyDescent="0.3">
      <c r="A12" s="8">
        <f t="shared" si="6"/>
        <v>5</v>
      </c>
      <c r="B12" s="18">
        <v>43619.1</v>
      </c>
      <c r="C12" s="18">
        <f t="shared" si="0"/>
        <v>46288.588919999995</v>
      </c>
      <c r="D12" s="18">
        <f t="shared" si="1"/>
        <v>3857.3824099999993</v>
      </c>
      <c r="E12" s="19">
        <f t="shared" si="2"/>
        <v>23.425399251012141</v>
      </c>
      <c r="F12" s="19">
        <f t="shared" si="3"/>
        <v>11.712699625506071</v>
      </c>
      <c r="G12" s="19">
        <f t="shared" si="4"/>
        <v>4.6850798502024285</v>
      </c>
      <c r="H12" s="20">
        <f t="shared" si="5"/>
        <v>22.254129288461534</v>
      </c>
    </row>
    <row r="13" spans="1:8" x14ac:dyDescent="0.3">
      <c r="A13" s="8">
        <f t="shared" si="6"/>
        <v>6</v>
      </c>
      <c r="B13" s="18">
        <v>44034.09</v>
      </c>
      <c r="C13" s="18">
        <f t="shared" si="0"/>
        <v>46728.97630799999</v>
      </c>
      <c r="D13" s="18">
        <f t="shared" si="1"/>
        <v>3894.0813589999993</v>
      </c>
      <c r="E13" s="19">
        <f t="shared" si="2"/>
        <v>23.648267362348172</v>
      </c>
      <c r="F13" s="19">
        <f t="shared" si="3"/>
        <v>11.824133681174086</v>
      </c>
      <c r="G13" s="19">
        <f t="shared" si="4"/>
        <v>4.729653472469634</v>
      </c>
      <c r="H13" s="20">
        <f t="shared" si="5"/>
        <v>22.465853994230766</v>
      </c>
    </row>
    <row r="14" spans="1:8" x14ac:dyDescent="0.3">
      <c r="A14" s="8">
        <f t="shared" si="6"/>
        <v>7</v>
      </c>
      <c r="B14" s="18">
        <v>45387.59</v>
      </c>
      <c r="C14" s="18">
        <f t="shared" si="0"/>
        <v>48165.310507999995</v>
      </c>
      <c r="D14" s="18">
        <f t="shared" si="1"/>
        <v>4013.7758756666658</v>
      </c>
      <c r="E14" s="19">
        <f t="shared" si="2"/>
        <v>24.375157139676112</v>
      </c>
      <c r="F14" s="19">
        <f t="shared" si="3"/>
        <v>12.187578569838056</v>
      </c>
      <c r="G14" s="19">
        <f t="shared" si="4"/>
        <v>4.8750314279352223</v>
      </c>
      <c r="H14" s="20">
        <f t="shared" si="5"/>
        <v>23.156399282692306</v>
      </c>
    </row>
    <row r="15" spans="1:8" x14ac:dyDescent="0.3">
      <c r="A15" s="8">
        <f t="shared" si="6"/>
        <v>8</v>
      </c>
      <c r="B15" s="18">
        <v>45871.08</v>
      </c>
      <c r="C15" s="18">
        <f t="shared" si="0"/>
        <v>48678.390095999996</v>
      </c>
      <c r="D15" s="18">
        <f t="shared" si="1"/>
        <v>4056.5325079999998</v>
      </c>
      <c r="E15" s="19">
        <f t="shared" si="2"/>
        <v>24.634812801619432</v>
      </c>
      <c r="F15" s="19">
        <f t="shared" si="3"/>
        <v>12.317406400809716</v>
      </c>
      <c r="G15" s="19">
        <f t="shared" si="4"/>
        <v>4.9269625603238865</v>
      </c>
      <c r="H15" s="20">
        <f t="shared" si="5"/>
        <v>23.403072161538461</v>
      </c>
    </row>
    <row r="16" spans="1:8" x14ac:dyDescent="0.3">
      <c r="A16" s="8">
        <f t="shared" si="6"/>
        <v>9</v>
      </c>
      <c r="B16" s="18">
        <v>47170.59</v>
      </c>
      <c r="C16" s="18">
        <f t="shared" si="0"/>
        <v>50057.430107999993</v>
      </c>
      <c r="D16" s="18">
        <f t="shared" si="1"/>
        <v>4171.4525089999997</v>
      </c>
      <c r="E16" s="19">
        <f t="shared" si="2"/>
        <v>25.332707544534408</v>
      </c>
      <c r="F16" s="19">
        <f t="shared" si="3"/>
        <v>12.666353772267204</v>
      </c>
      <c r="G16" s="19">
        <f t="shared" si="4"/>
        <v>5.0665415089068819</v>
      </c>
      <c r="H16" s="20">
        <f t="shared" si="5"/>
        <v>24.066072167307688</v>
      </c>
    </row>
    <row r="17" spans="1:8" x14ac:dyDescent="0.3">
      <c r="A17" s="8">
        <f t="shared" si="6"/>
        <v>10</v>
      </c>
      <c r="B17" s="18">
        <v>47658.38</v>
      </c>
      <c r="C17" s="18">
        <f t="shared" si="0"/>
        <v>50575.072855999992</v>
      </c>
      <c r="D17" s="18">
        <f t="shared" si="1"/>
        <v>4214.5894046666663</v>
      </c>
      <c r="E17" s="19">
        <f t="shared" si="2"/>
        <v>25.594672497975704</v>
      </c>
      <c r="F17" s="19">
        <f t="shared" si="3"/>
        <v>12.797336248987852</v>
      </c>
      <c r="G17" s="19">
        <f t="shared" si="4"/>
        <v>5.1189344995951407</v>
      </c>
      <c r="H17" s="20">
        <f t="shared" si="5"/>
        <v>24.314938873076919</v>
      </c>
    </row>
    <row r="18" spans="1:8" x14ac:dyDescent="0.3">
      <c r="A18" s="8">
        <f t="shared" si="6"/>
        <v>11</v>
      </c>
      <c r="B18" s="18">
        <v>48850.05</v>
      </c>
      <c r="C18" s="18">
        <f t="shared" si="0"/>
        <v>51839.673060000001</v>
      </c>
      <c r="D18" s="18">
        <f t="shared" si="1"/>
        <v>4319.9727549999998</v>
      </c>
      <c r="E18" s="19">
        <f t="shared" si="2"/>
        <v>26.234652358299595</v>
      </c>
      <c r="F18" s="19">
        <f t="shared" si="3"/>
        <v>13.117326179149797</v>
      </c>
      <c r="G18" s="19">
        <f t="shared" si="4"/>
        <v>5.246930471659919</v>
      </c>
      <c r="H18" s="20">
        <f t="shared" si="5"/>
        <v>24.922919740384614</v>
      </c>
    </row>
    <row r="19" spans="1:8" x14ac:dyDescent="0.3">
      <c r="A19" s="8">
        <f t="shared" si="6"/>
        <v>12</v>
      </c>
      <c r="B19" s="18">
        <v>49477.39</v>
      </c>
      <c r="C19" s="18">
        <f t="shared" si="0"/>
        <v>52505.406267999999</v>
      </c>
      <c r="D19" s="18">
        <f t="shared" si="1"/>
        <v>4375.4505223333326</v>
      </c>
      <c r="E19" s="19">
        <f t="shared" si="2"/>
        <v>26.571561876518217</v>
      </c>
      <c r="F19" s="19">
        <f t="shared" si="3"/>
        <v>13.285780938259109</v>
      </c>
      <c r="G19" s="19">
        <f t="shared" si="4"/>
        <v>5.3143123753036434</v>
      </c>
      <c r="H19" s="20">
        <f t="shared" si="5"/>
        <v>25.242983782692306</v>
      </c>
    </row>
    <row r="20" spans="1:8" x14ac:dyDescent="0.3">
      <c r="A20" s="8">
        <f t="shared" si="6"/>
        <v>13</v>
      </c>
      <c r="B20" s="18">
        <v>50467.96</v>
      </c>
      <c r="C20" s="18">
        <f t="shared" si="0"/>
        <v>53556.599151999995</v>
      </c>
      <c r="D20" s="18">
        <f t="shared" si="1"/>
        <v>4463.0499293333323</v>
      </c>
      <c r="E20" s="19">
        <f t="shared" si="2"/>
        <v>27.103542080971657</v>
      </c>
      <c r="F20" s="19">
        <f t="shared" si="3"/>
        <v>13.551771040485828</v>
      </c>
      <c r="G20" s="19">
        <f t="shared" si="4"/>
        <v>5.4207084161943317</v>
      </c>
      <c r="H20" s="20">
        <f t="shared" si="5"/>
        <v>25.748364976923074</v>
      </c>
    </row>
    <row r="21" spans="1:8" x14ac:dyDescent="0.3">
      <c r="A21" s="8">
        <f t="shared" si="6"/>
        <v>14</v>
      </c>
      <c r="B21" s="18">
        <v>51349.81</v>
      </c>
      <c r="C21" s="18">
        <f t="shared" si="0"/>
        <v>54492.418371999993</v>
      </c>
      <c r="D21" s="18">
        <f t="shared" si="1"/>
        <v>4541.0348643333327</v>
      </c>
      <c r="E21" s="19">
        <f t="shared" si="2"/>
        <v>27.57713480364372</v>
      </c>
      <c r="F21" s="19">
        <f t="shared" si="3"/>
        <v>13.78856740182186</v>
      </c>
      <c r="G21" s="19">
        <f t="shared" si="4"/>
        <v>5.5154269607287443</v>
      </c>
      <c r="H21" s="20">
        <f t="shared" si="5"/>
        <v>26.198278063461537</v>
      </c>
    </row>
    <row r="22" spans="1:8" x14ac:dyDescent="0.3">
      <c r="A22" s="8">
        <f t="shared" si="6"/>
        <v>15</v>
      </c>
      <c r="B22" s="18">
        <v>52180.22</v>
      </c>
      <c r="C22" s="18">
        <f t="shared" si="0"/>
        <v>55373.649463999995</v>
      </c>
      <c r="D22" s="18">
        <f t="shared" si="1"/>
        <v>4614.4707886666665</v>
      </c>
      <c r="E22" s="19">
        <f t="shared" si="2"/>
        <v>28.023101955465584</v>
      </c>
      <c r="F22" s="19">
        <f t="shared" si="3"/>
        <v>14.011550977732792</v>
      </c>
      <c r="G22" s="19">
        <f t="shared" si="4"/>
        <v>5.6046203910931167</v>
      </c>
      <c r="H22" s="20">
        <f t="shared" si="5"/>
        <v>26.621946857692304</v>
      </c>
    </row>
    <row r="23" spans="1:8" x14ac:dyDescent="0.3">
      <c r="A23" s="8">
        <f t="shared" si="6"/>
        <v>16</v>
      </c>
      <c r="B23" s="18">
        <v>53445.1</v>
      </c>
      <c r="C23" s="18">
        <f t="shared" si="0"/>
        <v>56715.940119999992</v>
      </c>
      <c r="D23" s="18">
        <f t="shared" si="1"/>
        <v>4726.3283433333327</v>
      </c>
      <c r="E23" s="19">
        <f t="shared" si="2"/>
        <v>28.702398846153841</v>
      </c>
      <c r="F23" s="19">
        <f t="shared" si="3"/>
        <v>14.35119942307692</v>
      </c>
      <c r="G23" s="19">
        <f t="shared" si="4"/>
        <v>5.7404797692307685</v>
      </c>
      <c r="H23" s="20">
        <f t="shared" si="5"/>
        <v>27.267278903846151</v>
      </c>
    </row>
    <row r="24" spans="1:8" x14ac:dyDescent="0.3">
      <c r="A24" s="8">
        <f t="shared" si="6"/>
        <v>17</v>
      </c>
      <c r="B24" s="18">
        <v>53893.01</v>
      </c>
      <c r="C24" s="18">
        <f t="shared" si="0"/>
        <v>57191.262212000001</v>
      </c>
      <c r="D24" s="18">
        <f t="shared" si="1"/>
        <v>4765.9385176666665</v>
      </c>
      <c r="E24" s="19">
        <f t="shared" si="2"/>
        <v>28.942946463562755</v>
      </c>
      <c r="F24" s="19">
        <f t="shared" si="3"/>
        <v>14.471473231781378</v>
      </c>
      <c r="G24" s="19">
        <f t="shared" si="4"/>
        <v>5.7885892927125511</v>
      </c>
      <c r="H24" s="20">
        <f t="shared" si="5"/>
        <v>27.495799140384616</v>
      </c>
    </row>
    <row r="25" spans="1:8" x14ac:dyDescent="0.3">
      <c r="A25" s="8">
        <f t="shared" si="6"/>
        <v>18</v>
      </c>
      <c r="B25" s="18">
        <v>55540.42</v>
      </c>
      <c r="C25" s="18">
        <f t="shared" si="0"/>
        <v>58939.493703999993</v>
      </c>
      <c r="D25" s="18">
        <f t="shared" si="1"/>
        <v>4911.6244753333322</v>
      </c>
      <c r="E25" s="19">
        <f t="shared" si="2"/>
        <v>29.827678999999996</v>
      </c>
      <c r="F25" s="19">
        <f t="shared" si="3"/>
        <v>14.913839499999998</v>
      </c>
      <c r="G25" s="19">
        <f t="shared" si="4"/>
        <v>5.9655357999999996</v>
      </c>
      <c r="H25" s="20">
        <f t="shared" si="5"/>
        <v>28.336295049999997</v>
      </c>
    </row>
    <row r="26" spans="1:8" x14ac:dyDescent="0.3">
      <c r="A26" s="8">
        <f t="shared" si="6"/>
        <v>19</v>
      </c>
      <c r="B26" s="18">
        <v>55605.21</v>
      </c>
      <c r="C26" s="18">
        <f t="shared" si="0"/>
        <v>59008.248851999997</v>
      </c>
      <c r="D26" s="18">
        <f t="shared" si="1"/>
        <v>4917.3540709999997</v>
      </c>
      <c r="E26" s="19">
        <f t="shared" si="2"/>
        <v>29.862474115384614</v>
      </c>
      <c r="F26" s="19">
        <f t="shared" si="3"/>
        <v>14.931237057692307</v>
      </c>
      <c r="G26" s="19">
        <f t="shared" si="4"/>
        <v>5.9724948230769233</v>
      </c>
      <c r="H26" s="20">
        <f t="shared" si="5"/>
        <v>28.369350409615382</v>
      </c>
    </row>
    <row r="27" spans="1:8" x14ac:dyDescent="0.3">
      <c r="A27" s="8">
        <f t="shared" si="6"/>
        <v>20</v>
      </c>
      <c r="B27" s="18">
        <v>57635.71</v>
      </c>
      <c r="C27" s="18">
        <f t="shared" si="0"/>
        <v>61163.015451999992</v>
      </c>
      <c r="D27" s="18">
        <f t="shared" si="1"/>
        <v>5096.917954333333</v>
      </c>
      <c r="E27" s="19">
        <f t="shared" si="2"/>
        <v>30.952943042510118</v>
      </c>
      <c r="F27" s="19">
        <f t="shared" si="3"/>
        <v>15.476471521255059</v>
      </c>
      <c r="G27" s="19">
        <f t="shared" si="4"/>
        <v>6.1905886085020239</v>
      </c>
      <c r="H27" s="20">
        <f t="shared" si="5"/>
        <v>29.405295890384611</v>
      </c>
    </row>
    <row r="28" spans="1:8" x14ac:dyDescent="0.3">
      <c r="A28" s="8">
        <f t="shared" si="6"/>
        <v>21</v>
      </c>
      <c r="B28" s="18">
        <v>57683.62</v>
      </c>
      <c r="C28" s="18">
        <f t="shared" si="0"/>
        <v>61213.857543999999</v>
      </c>
      <c r="D28" s="18">
        <f t="shared" si="1"/>
        <v>5101.1547953333329</v>
      </c>
      <c r="E28" s="19">
        <f t="shared" si="2"/>
        <v>30.978672846153845</v>
      </c>
      <c r="F28" s="19">
        <f t="shared" si="3"/>
        <v>15.489336423076923</v>
      </c>
      <c r="G28" s="19">
        <f t="shared" si="4"/>
        <v>6.195734569230769</v>
      </c>
      <c r="H28" s="20">
        <f t="shared" si="5"/>
        <v>29.429739203846154</v>
      </c>
    </row>
    <row r="29" spans="1:8" x14ac:dyDescent="0.3">
      <c r="A29" s="8">
        <f t="shared" si="6"/>
        <v>22</v>
      </c>
      <c r="B29" s="18">
        <v>59731.03</v>
      </c>
      <c r="C29" s="18">
        <f t="shared" si="0"/>
        <v>63386.569035999994</v>
      </c>
      <c r="D29" s="18">
        <f t="shared" si="1"/>
        <v>5282.2140863333334</v>
      </c>
      <c r="E29" s="19">
        <f t="shared" si="2"/>
        <v>32.078223196356269</v>
      </c>
      <c r="F29" s="19">
        <f t="shared" si="3"/>
        <v>16.039111598178135</v>
      </c>
      <c r="G29" s="19">
        <f t="shared" si="4"/>
        <v>6.4156446392712541</v>
      </c>
      <c r="H29" s="20">
        <f t="shared" si="5"/>
        <v>30.474312036538457</v>
      </c>
    </row>
    <row r="30" spans="1:8" x14ac:dyDescent="0.3">
      <c r="A30" s="8">
        <f t="shared" si="6"/>
        <v>23</v>
      </c>
      <c r="B30" s="18">
        <v>61826.32</v>
      </c>
      <c r="C30" s="18">
        <f t="shared" si="0"/>
        <v>65610.090784</v>
      </c>
      <c r="D30" s="18">
        <f t="shared" si="1"/>
        <v>5467.5075653333333</v>
      </c>
      <c r="E30" s="19">
        <f t="shared" si="2"/>
        <v>33.203487238866394</v>
      </c>
      <c r="F30" s="19">
        <f t="shared" si="3"/>
        <v>16.601743619433197</v>
      </c>
      <c r="G30" s="19">
        <f t="shared" si="4"/>
        <v>6.6406974477732792</v>
      </c>
      <c r="H30" s="20">
        <f t="shared" si="5"/>
        <v>31.543312876923078</v>
      </c>
    </row>
    <row r="31" spans="1:8" x14ac:dyDescent="0.3">
      <c r="A31" s="8">
        <f t="shared" si="6"/>
        <v>24</v>
      </c>
      <c r="B31" s="18">
        <v>63873.73</v>
      </c>
      <c r="C31" s="18">
        <f t="shared" si="0"/>
        <v>67782.802276000002</v>
      </c>
      <c r="D31" s="18">
        <f t="shared" si="1"/>
        <v>5648.5668563333338</v>
      </c>
      <c r="E31" s="19">
        <f t="shared" si="2"/>
        <v>34.303037589068829</v>
      </c>
      <c r="F31" s="19">
        <f t="shared" si="3"/>
        <v>17.151518794534415</v>
      </c>
      <c r="G31" s="19">
        <f t="shared" si="4"/>
        <v>6.860607517813766</v>
      </c>
      <c r="H31" s="20">
        <f t="shared" si="5"/>
        <v>32.587885709615385</v>
      </c>
    </row>
    <row r="32" spans="1:8" x14ac:dyDescent="0.3">
      <c r="A32" s="8">
        <f t="shared" si="6"/>
        <v>25</v>
      </c>
      <c r="B32" s="18">
        <v>63989.62</v>
      </c>
      <c r="C32" s="18">
        <f t="shared" si="0"/>
        <v>67905.784744000004</v>
      </c>
      <c r="D32" s="18">
        <f t="shared" si="1"/>
        <v>5658.8153953333331</v>
      </c>
      <c r="E32" s="19">
        <f t="shared" si="2"/>
        <v>34.365275680161943</v>
      </c>
      <c r="F32" s="19">
        <f t="shared" si="3"/>
        <v>17.182637840080972</v>
      </c>
      <c r="G32" s="19">
        <f t="shared" si="4"/>
        <v>6.8730551360323888</v>
      </c>
      <c r="H32" s="20">
        <f t="shared" si="5"/>
        <v>32.647011896153849</v>
      </c>
    </row>
    <row r="33" spans="1:8" x14ac:dyDescent="0.3">
      <c r="A33" s="8">
        <f t="shared" si="6"/>
        <v>26</v>
      </c>
      <c r="B33" s="18">
        <v>64097</v>
      </c>
      <c r="C33" s="18">
        <f t="shared" si="0"/>
        <v>68019.736399999994</v>
      </c>
      <c r="D33" s="18">
        <f t="shared" si="1"/>
        <v>5668.3113666666668</v>
      </c>
      <c r="E33" s="19">
        <f t="shared" si="2"/>
        <v>34.422943522267204</v>
      </c>
      <c r="F33" s="19">
        <f t="shared" si="3"/>
        <v>17.211471761133602</v>
      </c>
      <c r="G33" s="19">
        <f t="shared" si="4"/>
        <v>6.8845887044534404</v>
      </c>
      <c r="H33" s="20">
        <f t="shared" si="5"/>
        <v>32.701796346153841</v>
      </c>
    </row>
    <row r="34" spans="1:8" x14ac:dyDescent="0.3">
      <c r="A34" s="8">
        <f t="shared" si="6"/>
        <v>27</v>
      </c>
      <c r="B34" s="18">
        <v>64196.480000000003</v>
      </c>
      <c r="C34" s="18">
        <f t="shared" si="0"/>
        <v>68125.304575999995</v>
      </c>
      <c r="D34" s="18">
        <f t="shared" si="1"/>
        <v>5677.1087146666669</v>
      </c>
      <c r="E34" s="19">
        <f t="shared" si="2"/>
        <v>34.476368712550602</v>
      </c>
      <c r="F34" s="19">
        <f t="shared" si="3"/>
        <v>17.238184356275301</v>
      </c>
      <c r="G34" s="19">
        <f t="shared" si="4"/>
        <v>6.8952737425101205</v>
      </c>
      <c r="H34" s="20">
        <f t="shared" si="5"/>
        <v>32.752550276923074</v>
      </c>
    </row>
    <row r="35" spans="1:8" x14ac:dyDescent="0.3">
      <c r="A35" s="8">
        <f t="shared" si="6"/>
        <v>28</v>
      </c>
      <c r="B35" s="18">
        <v>64288.65</v>
      </c>
      <c r="C35" s="18">
        <f t="shared" si="0"/>
        <v>68223.115380000003</v>
      </c>
      <c r="D35" s="18">
        <f t="shared" si="1"/>
        <v>5685.259614999999</v>
      </c>
      <c r="E35" s="19">
        <f t="shared" si="2"/>
        <v>34.525868107287451</v>
      </c>
      <c r="F35" s="19">
        <f t="shared" si="3"/>
        <v>17.262934053643725</v>
      </c>
      <c r="G35" s="19">
        <f t="shared" si="4"/>
        <v>6.9051736214574904</v>
      </c>
      <c r="H35" s="20">
        <f t="shared" si="5"/>
        <v>32.799574701923078</v>
      </c>
    </row>
    <row r="36" spans="1:8" x14ac:dyDescent="0.3">
      <c r="A36" s="8">
        <f t="shared" si="6"/>
        <v>29</v>
      </c>
      <c r="B36" s="18">
        <v>64373.99</v>
      </c>
      <c r="C36" s="18">
        <f t="shared" si="0"/>
        <v>68313.678187999991</v>
      </c>
      <c r="D36" s="18">
        <f t="shared" si="1"/>
        <v>5692.8065156666662</v>
      </c>
      <c r="E36" s="19">
        <f t="shared" si="2"/>
        <v>34.571699487854247</v>
      </c>
      <c r="F36" s="19">
        <f t="shared" si="3"/>
        <v>17.285849743927123</v>
      </c>
      <c r="G36" s="19">
        <f t="shared" si="4"/>
        <v>6.9143398975708497</v>
      </c>
      <c r="H36" s="20">
        <f t="shared" si="5"/>
        <v>32.843114513461536</v>
      </c>
    </row>
    <row r="37" spans="1:8" x14ac:dyDescent="0.3">
      <c r="A37" s="8">
        <f t="shared" si="6"/>
        <v>30</v>
      </c>
      <c r="B37" s="18">
        <v>64453.120000000003</v>
      </c>
      <c r="C37" s="18">
        <f t="shared" si="0"/>
        <v>68397.650943999994</v>
      </c>
      <c r="D37" s="18">
        <f t="shared" si="1"/>
        <v>5699.8042453333328</v>
      </c>
      <c r="E37" s="19">
        <f t="shared" si="2"/>
        <v>34.614195821862346</v>
      </c>
      <c r="F37" s="19">
        <f t="shared" si="3"/>
        <v>17.307097910931173</v>
      </c>
      <c r="G37" s="19">
        <f t="shared" si="4"/>
        <v>6.9228391643724692</v>
      </c>
      <c r="H37" s="20">
        <f t="shared" si="5"/>
        <v>32.883486030769227</v>
      </c>
    </row>
    <row r="38" spans="1:8" x14ac:dyDescent="0.3">
      <c r="A38" s="8">
        <f t="shared" si="6"/>
        <v>31</v>
      </c>
      <c r="B38" s="18">
        <v>64526.34</v>
      </c>
      <c r="C38" s="18">
        <f t="shared" si="0"/>
        <v>68475.352007999987</v>
      </c>
      <c r="D38" s="18">
        <f t="shared" si="1"/>
        <v>5706.2793339999989</v>
      </c>
      <c r="E38" s="19">
        <f t="shared" si="2"/>
        <v>34.653518222672055</v>
      </c>
      <c r="F38" s="19">
        <f t="shared" si="3"/>
        <v>17.326759111336028</v>
      </c>
      <c r="G38" s="19">
        <f t="shared" si="4"/>
        <v>6.930703644534411</v>
      </c>
      <c r="H38" s="20">
        <f t="shared" si="5"/>
        <v>32.920842311538458</v>
      </c>
    </row>
    <row r="39" spans="1:8" x14ac:dyDescent="0.3">
      <c r="A39" s="8">
        <f t="shared" si="6"/>
        <v>32</v>
      </c>
      <c r="B39" s="18">
        <v>64594.17</v>
      </c>
      <c r="C39" s="18">
        <f t="shared" si="0"/>
        <v>68547.333203999995</v>
      </c>
      <c r="D39" s="18">
        <f t="shared" si="1"/>
        <v>5712.2777669999996</v>
      </c>
      <c r="E39" s="19">
        <f t="shared" si="2"/>
        <v>34.689945953441296</v>
      </c>
      <c r="F39" s="19">
        <f t="shared" si="3"/>
        <v>17.344972976720648</v>
      </c>
      <c r="G39" s="19">
        <f t="shared" si="4"/>
        <v>6.9379891906882589</v>
      </c>
      <c r="H39" s="20">
        <f t="shared" si="5"/>
        <v>32.955448655769231</v>
      </c>
    </row>
    <row r="40" spans="1:8" x14ac:dyDescent="0.3">
      <c r="A40" s="8">
        <f t="shared" si="6"/>
        <v>33</v>
      </c>
      <c r="B40" s="18">
        <v>64656.95</v>
      </c>
      <c r="C40" s="18">
        <f t="shared" si="0"/>
        <v>68613.955339999986</v>
      </c>
      <c r="D40" s="18">
        <f t="shared" si="1"/>
        <v>5717.8296116666661</v>
      </c>
      <c r="E40" s="19">
        <f t="shared" si="2"/>
        <v>34.723661609311733</v>
      </c>
      <c r="F40" s="19">
        <f t="shared" si="3"/>
        <v>17.361830804655867</v>
      </c>
      <c r="G40" s="19">
        <f t="shared" si="4"/>
        <v>6.9447323218623467</v>
      </c>
      <c r="H40" s="20">
        <f t="shared" si="5"/>
        <v>32.987478528846147</v>
      </c>
    </row>
    <row r="41" spans="1:8" x14ac:dyDescent="0.3">
      <c r="A41" s="8">
        <f t="shared" si="6"/>
        <v>34</v>
      </c>
      <c r="B41" s="18">
        <v>64715.13</v>
      </c>
      <c r="C41" s="18">
        <f t="shared" si="0"/>
        <v>68675.695955999996</v>
      </c>
      <c r="D41" s="18">
        <f t="shared" si="1"/>
        <v>5722.9746629999991</v>
      </c>
      <c r="E41" s="19">
        <f t="shared" si="2"/>
        <v>34.754906860323885</v>
      </c>
      <c r="F41" s="19">
        <f t="shared" si="3"/>
        <v>17.377453430161943</v>
      </c>
      <c r="G41" s="19">
        <f t="shared" si="4"/>
        <v>6.9509813720647768</v>
      </c>
      <c r="H41" s="20">
        <f t="shared" si="5"/>
        <v>33.017161517307692</v>
      </c>
    </row>
    <row r="42" spans="1:8" x14ac:dyDescent="0.3">
      <c r="A42" s="21">
        <f t="shared" si="6"/>
        <v>35</v>
      </c>
      <c r="B42" s="22">
        <v>64768.95</v>
      </c>
      <c r="C42" s="22">
        <f t="shared" si="0"/>
        <v>68732.809739999997</v>
      </c>
      <c r="D42" s="22">
        <f t="shared" si="1"/>
        <v>5727.7341449999994</v>
      </c>
      <c r="E42" s="23">
        <f t="shared" si="2"/>
        <v>34.783810597165989</v>
      </c>
      <c r="F42" s="23">
        <f t="shared" si="3"/>
        <v>17.391905298582994</v>
      </c>
      <c r="G42" s="23">
        <f t="shared" si="4"/>
        <v>6.9567621194331979</v>
      </c>
      <c r="H42" s="24">
        <f t="shared" si="5"/>
        <v>33.04462006730769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26</v>
      </c>
      <c r="B1" s="1" t="s">
        <v>60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37251.08</v>
      </c>
      <c r="C7" s="18">
        <f t="shared" ref="C7:C42" si="0">B7*$D$3</f>
        <v>39530.846096000001</v>
      </c>
      <c r="D7" s="18">
        <f t="shared" ref="D7:D42" si="1">B7/12*$D$3</f>
        <v>3294.2371746666663</v>
      </c>
      <c r="E7" s="19">
        <f t="shared" ref="E7:E42" si="2">C7/1976</f>
        <v>20.005488914979757</v>
      </c>
      <c r="F7" s="19">
        <f>E7/2</f>
        <v>10.002744457489879</v>
      </c>
      <c r="G7" s="19">
        <f>E7/5</f>
        <v>4.0010977829959513</v>
      </c>
      <c r="H7" s="20">
        <f>C7/2080</f>
        <v>19.005214469230769</v>
      </c>
    </row>
    <row r="8" spans="1:8" x14ac:dyDescent="0.3">
      <c r="A8" s="8">
        <f>A7+1</f>
        <v>1</v>
      </c>
      <c r="B8" s="18">
        <v>38325.64</v>
      </c>
      <c r="C8" s="18">
        <f t="shared" si="0"/>
        <v>40671.169167999993</v>
      </c>
      <c r="D8" s="18">
        <f t="shared" si="1"/>
        <v>3389.2640973333332</v>
      </c>
      <c r="E8" s="19">
        <f t="shared" si="2"/>
        <v>20.58257548987854</v>
      </c>
      <c r="F8" s="19">
        <f t="shared" ref="F8:F42" si="3">E8/2</f>
        <v>10.29128774493927</v>
      </c>
      <c r="G8" s="19">
        <f t="shared" ref="G8:G42" si="4">E8/5</f>
        <v>4.1165150979757081</v>
      </c>
      <c r="H8" s="20">
        <f t="shared" ref="H8:H42" si="5">C8/2080</f>
        <v>19.553446715384613</v>
      </c>
    </row>
    <row r="9" spans="1:8" x14ac:dyDescent="0.3">
      <c r="A9" s="8">
        <f t="shared" ref="A9:A42" si="6">A8+1</f>
        <v>2</v>
      </c>
      <c r="B9" s="18">
        <v>39444.959999999999</v>
      </c>
      <c r="C9" s="18">
        <f t="shared" si="0"/>
        <v>41858.991552</v>
      </c>
      <c r="D9" s="18">
        <f t="shared" si="1"/>
        <v>3488.2492959999995</v>
      </c>
      <c r="E9" s="19">
        <f t="shared" si="2"/>
        <v>21.183700178137652</v>
      </c>
      <c r="F9" s="19">
        <f t="shared" si="3"/>
        <v>10.591850089068826</v>
      </c>
      <c r="G9" s="19">
        <f t="shared" si="4"/>
        <v>4.2367400356275304</v>
      </c>
      <c r="H9" s="20">
        <f t="shared" si="5"/>
        <v>20.124515169230769</v>
      </c>
    </row>
    <row r="10" spans="1:8" x14ac:dyDescent="0.3">
      <c r="A10" s="8">
        <f t="shared" si="6"/>
        <v>3</v>
      </c>
      <c r="B10" s="18">
        <v>40564.269999999997</v>
      </c>
      <c r="C10" s="18">
        <f t="shared" si="0"/>
        <v>43046.803323999993</v>
      </c>
      <c r="D10" s="18">
        <f t="shared" si="1"/>
        <v>3587.2336103333328</v>
      </c>
      <c r="E10" s="19">
        <f t="shared" si="2"/>
        <v>21.784819495951414</v>
      </c>
      <c r="F10" s="19">
        <f t="shared" si="3"/>
        <v>10.892409747975707</v>
      </c>
      <c r="G10" s="19">
        <f t="shared" si="4"/>
        <v>4.3569638991902826</v>
      </c>
      <c r="H10" s="20">
        <f t="shared" si="5"/>
        <v>20.695578521153841</v>
      </c>
    </row>
    <row r="11" spans="1:8" x14ac:dyDescent="0.3">
      <c r="A11" s="8">
        <f t="shared" si="6"/>
        <v>4</v>
      </c>
      <c r="B11" s="18">
        <v>41907.46</v>
      </c>
      <c r="C11" s="18">
        <f t="shared" si="0"/>
        <v>44472.196551999994</v>
      </c>
      <c r="D11" s="18">
        <f t="shared" si="1"/>
        <v>3706.0163793333331</v>
      </c>
      <c r="E11" s="19">
        <f t="shared" si="2"/>
        <v>22.506172344129553</v>
      </c>
      <c r="F11" s="19">
        <f t="shared" si="3"/>
        <v>11.253086172064776</v>
      </c>
      <c r="G11" s="19">
        <f t="shared" si="4"/>
        <v>4.5012344688259107</v>
      </c>
      <c r="H11" s="20">
        <f t="shared" si="5"/>
        <v>21.380863726923074</v>
      </c>
    </row>
    <row r="12" spans="1:8" x14ac:dyDescent="0.3">
      <c r="A12" s="8">
        <f t="shared" si="6"/>
        <v>5</v>
      </c>
      <c r="B12" s="18">
        <v>43653.62</v>
      </c>
      <c r="C12" s="18">
        <f t="shared" si="0"/>
        <v>46325.221544</v>
      </c>
      <c r="D12" s="18">
        <f t="shared" si="1"/>
        <v>3860.4351286666665</v>
      </c>
      <c r="E12" s="19">
        <f t="shared" si="2"/>
        <v>23.443938028340082</v>
      </c>
      <c r="F12" s="19">
        <f t="shared" si="3"/>
        <v>11.721969014170041</v>
      </c>
      <c r="G12" s="19">
        <f t="shared" si="4"/>
        <v>4.6887876056680167</v>
      </c>
      <c r="H12" s="20">
        <f t="shared" si="5"/>
        <v>22.271741126923075</v>
      </c>
    </row>
    <row r="13" spans="1:8" x14ac:dyDescent="0.3">
      <c r="A13" s="8">
        <f t="shared" si="6"/>
        <v>6</v>
      </c>
      <c r="B13" s="18">
        <v>43653.62</v>
      </c>
      <c r="C13" s="18">
        <f t="shared" si="0"/>
        <v>46325.221544</v>
      </c>
      <c r="D13" s="18">
        <f t="shared" si="1"/>
        <v>3860.4351286666665</v>
      </c>
      <c r="E13" s="19">
        <f t="shared" si="2"/>
        <v>23.443938028340082</v>
      </c>
      <c r="F13" s="19">
        <f t="shared" si="3"/>
        <v>11.721969014170041</v>
      </c>
      <c r="G13" s="19">
        <f t="shared" si="4"/>
        <v>4.6887876056680167</v>
      </c>
      <c r="H13" s="20">
        <f t="shared" si="5"/>
        <v>22.271741126923075</v>
      </c>
    </row>
    <row r="14" spans="1:8" x14ac:dyDescent="0.3">
      <c r="A14" s="8">
        <f t="shared" si="6"/>
        <v>7</v>
      </c>
      <c r="B14" s="18">
        <v>45444.53</v>
      </c>
      <c r="C14" s="18">
        <f t="shared" si="0"/>
        <v>48225.735235999993</v>
      </c>
      <c r="D14" s="18">
        <f t="shared" si="1"/>
        <v>4018.8112696666662</v>
      </c>
      <c r="E14" s="19">
        <f t="shared" si="2"/>
        <v>24.405736455465583</v>
      </c>
      <c r="F14" s="19">
        <f t="shared" si="3"/>
        <v>12.202868227732791</v>
      </c>
      <c r="G14" s="19">
        <f t="shared" si="4"/>
        <v>4.8811472910931162</v>
      </c>
      <c r="H14" s="20">
        <f t="shared" si="5"/>
        <v>23.185449632692304</v>
      </c>
    </row>
    <row r="15" spans="1:8" x14ac:dyDescent="0.3">
      <c r="A15" s="8">
        <f t="shared" si="6"/>
        <v>8</v>
      </c>
      <c r="B15" s="18">
        <v>45444.53</v>
      </c>
      <c r="C15" s="18">
        <f t="shared" si="0"/>
        <v>48225.735235999993</v>
      </c>
      <c r="D15" s="18">
        <f t="shared" si="1"/>
        <v>4018.8112696666662</v>
      </c>
      <c r="E15" s="19">
        <f t="shared" si="2"/>
        <v>24.405736455465583</v>
      </c>
      <c r="F15" s="19">
        <f t="shared" si="3"/>
        <v>12.202868227732791</v>
      </c>
      <c r="G15" s="19">
        <f t="shared" si="4"/>
        <v>4.8811472910931162</v>
      </c>
      <c r="H15" s="20">
        <f t="shared" si="5"/>
        <v>23.185449632692304</v>
      </c>
    </row>
    <row r="16" spans="1:8" x14ac:dyDescent="0.3">
      <c r="A16" s="8">
        <f t="shared" si="6"/>
        <v>9</v>
      </c>
      <c r="B16" s="18">
        <v>47235.44</v>
      </c>
      <c r="C16" s="18">
        <f t="shared" si="0"/>
        <v>50126.248928000001</v>
      </c>
      <c r="D16" s="18">
        <f t="shared" si="1"/>
        <v>4177.1874106666664</v>
      </c>
      <c r="E16" s="19">
        <f t="shared" si="2"/>
        <v>25.367534882591094</v>
      </c>
      <c r="F16" s="19">
        <f t="shared" si="3"/>
        <v>12.683767441295547</v>
      </c>
      <c r="G16" s="19">
        <f t="shared" si="4"/>
        <v>5.0735069765182192</v>
      </c>
      <c r="H16" s="20">
        <f t="shared" si="5"/>
        <v>24.09915813846154</v>
      </c>
    </row>
    <row r="17" spans="1:8" x14ac:dyDescent="0.3">
      <c r="A17" s="8">
        <f t="shared" si="6"/>
        <v>10</v>
      </c>
      <c r="B17" s="18">
        <v>47235.44</v>
      </c>
      <c r="C17" s="18">
        <f t="shared" si="0"/>
        <v>50126.248928000001</v>
      </c>
      <c r="D17" s="18">
        <f t="shared" si="1"/>
        <v>4177.1874106666664</v>
      </c>
      <c r="E17" s="19">
        <f t="shared" si="2"/>
        <v>25.367534882591094</v>
      </c>
      <c r="F17" s="19">
        <f t="shared" si="3"/>
        <v>12.683767441295547</v>
      </c>
      <c r="G17" s="19">
        <f t="shared" si="4"/>
        <v>5.0735069765182192</v>
      </c>
      <c r="H17" s="20">
        <f t="shared" si="5"/>
        <v>24.09915813846154</v>
      </c>
    </row>
    <row r="18" spans="1:8" x14ac:dyDescent="0.3">
      <c r="A18" s="8">
        <f t="shared" si="6"/>
        <v>11</v>
      </c>
      <c r="B18" s="18">
        <v>49474.09</v>
      </c>
      <c r="C18" s="18">
        <f t="shared" si="0"/>
        <v>52501.90430799999</v>
      </c>
      <c r="D18" s="18">
        <f t="shared" si="1"/>
        <v>4375.1586923333325</v>
      </c>
      <c r="E18" s="19">
        <f t="shared" si="2"/>
        <v>26.569789629554652</v>
      </c>
      <c r="F18" s="19">
        <f t="shared" si="3"/>
        <v>13.284894814777326</v>
      </c>
      <c r="G18" s="19">
        <f t="shared" si="4"/>
        <v>5.3139579259109304</v>
      </c>
      <c r="H18" s="20">
        <f t="shared" si="5"/>
        <v>25.241300148076917</v>
      </c>
    </row>
    <row r="19" spans="1:8" x14ac:dyDescent="0.3">
      <c r="A19" s="8">
        <f t="shared" si="6"/>
        <v>12</v>
      </c>
      <c r="B19" s="18">
        <v>49474.09</v>
      </c>
      <c r="C19" s="18">
        <f t="shared" si="0"/>
        <v>52501.90430799999</v>
      </c>
      <c r="D19" s="18">
        <f t="shared" si="1"/>
        <v>4375.1586923333325</v>
      </c>
      <c r="E19" s="19">
        <f t="shared" si="2"/>
        <v>26.569789629554652</v>
      </c>
      <c r="F19" s="19">
        <f t="shared" si="3"/>
        <v>13.284894814777326</v>
      </c>
      <c r="G19" s="19">
        <f t="shared" si="4"/>
        <v>5.3139579259109304</v>
      </c>
      <c r="H19" s="20">
        <f t="shared" si="5"/>
        <v>25.241300148076917</v>
      </c>
    </row>
    <row r="20" spans="1:8" x14ac:dyDescent="0.3">
      <c r="A20" s="8">
        <f t="shared" si="6"/>
        <v>13</v>
      </c>
      <c r="B20" s="18">
        <v>51488.88</v>
      </c>
      <c r="C20" s="18">
        <f t="shared" si="0"/>
        <v>54639.99945599999</v>
      </c>
      <c r="D20" s="18">
        <f t="shared" si="1"/>
        <v>4553.3332879999998</v>
      </c>
      <c r="E20" s="19">
        <f t="shared" si="2"/>
        <v>27.65182158704453</v>
      </c>
      <c r="F20" s="19">
        <f t="shared" si="3"/>
        <v>13.825910793522265</v>
      </c>
      <c r="G20" s="19">
        <f t="shared" si="4"/>
        <v>5.5303643174089059</v>
      </c>
      <c r="H20" s="20">
        <f t="shared" si="5"/>
        <v>26.269230507692303</v>
      </c>
    </row>
    <row r="21" spans="1:8" x14ac:dyDescent="0.3">
      <c r="A21" s="8">
        <f t="shared" si="6"/>
        <v>14</v>
      </c>
      <c r="B21" s="18">
        <v>51488.88</v>
      </c>
      <c r="C21" s="18">
        <f t="shared" si="0"/>
        <v>54639.99945599999</v>
      </c>
      <c r="D21" s="18">
        <f t="shared" si="1"/>
        <v>4553.3332879999998</v>
      </c>
      <c r="E21" s="19">
        <f t="shared" si="2"/>
        <v>27.65182158704453</v>
      </c>
      <c r="F21" s="19">
        <f t="shared" si="3"/>
        <v>13.825910793522265</v>
      </c>
      <c r="G21" s="19">
        <f t="shared" si="4"/>
        <v>5.5303643174089059</v>
      </c>
      <c r="H21" s="20">
        <f t="shared" si="5"/>
        <v>26.269230507692303</v>
      </c>
    </row>
    <row r="22" spans="1:8" x14ac:dyDescent="0.3">
      <c r="A22" s="8">
        <f t="shared" si="6"/>
        <v>15</v>
      </c>
      <c r="B22" s="18">
        <v>53503.66</v>
      </c>
      <c r="C22" s="18">
        <f t="shared" si="0"/>
        <v>56778.083992</v>
      </c>
      <c r="D22" s="18">
        <f t="shared" si="1"/>
        <v>4731.5069993333327</v>
      </c>
      <c r="E22" s="19">
        <f t="shared" si="2"/>
        <v>28.733848174089069</v>
      </c>
      <c r="F22" s="19">
        <f t="shared" si="3"/>
        <v>14.366924087044534</v>
      </c>
      <c r="G22" s="19">
        <f t="shared" si="4"/>
        <v>5.7467696348178139</v>
      </c>
      <c r="H22" s="20">
        <f t="shared" si="5"/>
        <v>27.297155765384616</v>
      </c>
    </row>
    <row r="23" spans="1:8" x14ac:dyDescent="0.3">
      <c r="A23" s="8">
        <f t="shared" si="6"/>
        <v>16</v>
      </c>
      <c r="B23" s="18">
        <v>53503.66</v>
      </c>
      <c r="C23" s="18">
        <f t="shared" si="0"/>
        <v>56778.083992</v>
      </c>
      <c r="D23" s="18">
        <f t="shared" si="1"/>
        <v>4731.5069993333327</v>
      </c>
      <c r="E23" s="19">
        <f t="shared" si="2"/>
        <v>28.733848174089069</v>
      </c>
      <c r="F23" s="19">
        <f t="shared" si="3"/>
        <v>14.366924087044534</v>
      </c>
      <c r="G23" s="19">
        <f t="shared" si="4"/>
        <v>5.7467696348178139</v>
      </c>
      <c r="H23" s="20">
        <f t="shared" si="5"/>
        <v>27.297155765384616</v>
      </c>
    </row>
    <row r="24" spans="1:8" x14ac:dyDescent="0.3">
      <c r="A24" s="8">
        <f t="shared" si="6"/>
        <v>17</v>
      </c>
      <c r="B24" s="18">
        <v>55742.31</v>
      </c>
      <c r="C24" s="18">
        <f t="shared" si="0"/>
        <v>59153.739371999996</v>
      </c>
      <c r="D24" s="18">
        <f t="shared" si="1"/>
        <v>4929.4782809999997</v>
      </c>
      <c r="E24" s="19">
        <f t="shared" si="2"/>
        <v>29.93610292105263</v>
      </c>
      <c r="F24" s="19">
        <f t="shared" si="3"/>
        <v>14.968051460526315</v>
      </c>
      <c r="G24" s="19">
        <f t="shared" si="4"/>
        <v>5.9872205842105259</v>
      </c>
      <c r="H24" s="20">
        <f t="shared" si="5"/>
        <v>28.439297775</v>
      </c>
    </row>
    <row r="25" spans="1:8" x14ac:dyDescent="0.3">
      <c r="A25" s="8">
        <f t="shared" si="6"/>
        <v>18</v>
      </c>
      <c r="B25" s="18">
        <v>55742.31</v>
      </c>
      <c r="C25" s="18">
        <f t="shared" si="0"/>
        <v>59153.739371999996</v>
      </c>
      <c r="D25" s="18">
        <f t="shared" si="1"/>
        <v>4929.4782809999997</v>
      </c>
      <c r="E25" s="19">
        <f t="shared" si="2"/>
        <v>29.93610292105263</v>
      </c>
      <c r="F25" s="19">
        <f t="shared" si="3"/>
        <v>14.968051460526315</v>
      </c>
      <c r="G25" s="19">
        <f t="shared" si="4"/>
        <v>5.9872205842105259</v>
      </c>
      <c r="H25" s="20">
        <f t="shared" si="5"/>
        <v>28.439297775</v>
      </c>
    </row>
    <row r="26" spans="1:8" x14ac:dyDescent="0.3">
      <c r="A26" s="8">
        <f t="shared" si="6"/>
        <v>19</v>
      </c>
      <c r="B26" s="18">
        <v>55742.31</v>
      </c>
      <c r="C26" s="18">
        <f t="shared" si="0"/>
        <v>59153.739371999996</v>
      </c>
      <c r="D26" s="18">
        <f t="shared" si="1"/>
        <v>4929.4782809999997</v>
      </c>
      <c r="E26" s="19">
        <f t="shared" si="2"/>
        <v>29.93610292105263</v>
      </c>
      <c r="F26" s="19">
        <f t="shared" si="3"/>
        <v>14.968051460526315</v>
      </c>
      <c r="G26" s="19">
        <f t="shared" si="4"/>
        <v>5.9872205842105259</v>
      </c>
      <c r="H26" s="20">
        <f t="shared" si="5"/>
        <v>28.439297775</v>
      </c>
    </row>
    <row r="27" spans="1:8" x14ac:dyDescent="0.3">
      <c r="A27" s="8">
        <f t="shared" si="6"/>
        <v>20</v>
      </c>
      <c r="B27" s="18">
        <v>57757.08</v>
      </c>
      <c r="C27" s="18">
        <f t="shared" si="0"/>
        <v>61291.813296</v>
      </c>
      <c r="D27" s="18">
        <f t="shared" si="1"/>
        <v>5107.651108</v>
      </c>
      <c r="E27" s="19">
        <f t="shared" si="2"/>
        <v>31.018124137651821</v>
      </c>
      <c r="F27" s="19">
        <f t="shared" si="3"/>
        <v>15.50906206882591</v>
      </c>
      <c r="G27" s="19">
        <f t="shared" si="4"/>
        <v>6.2036248275303638</v>
      </c>
      <c r="H27" s="20">
        <f t="shared" si="5"/>
        <v>29.46721793076923</v>
      </c>
    </row>
    <row r="28" spans="1:8" x14ac:dyDescent="0.3">
      <c r="A28" s="8">
        <f t="shared" si="6"/>
        <v>21</v>
      </c>
      <c r="B28" s="18">
        <v>57757.08</v>
      </c>
      <c r="C28" s="18">
        <f t="shared" si="0"/>
        <v>61291.813296</v>
      </c>
      <c r="D28" s="18">
        <f t="shared" si="1"/>
        <v>5107.651108</v>
      </c>
      <c r="E28" s="19">
        <f t="shared" si="2"/>
        <v>31.018124137651821</v>
      </c>
      <c r="F28" s="19">
        <f t="shared" si="3"/>
        <v>15.50906206882591</v>
      </c>
      <c r="G28" s="19">
        <f t="shared" si="4"/>
        <v>6.2036248275303638</v>
      </c>
      <c r="H28" s="20">
        <f t="shared" si="5"/>
        <v>29.46721793076923</v>
      </c>
    </row>
    <row r="29" spans="1:8" x14ac:dyDescent="0.3">
      <c r="A29" s="8">
        <f t="shared" si="6"/>
        <v>22</v>
      </c>
      <c r="B29" s="18">
        <v>59995.73</v>
      </c>
      <c r="C29" s="18">
        <f t="shared" si="0"/>
        <v>63667.468675999997</v>
      </c>
      <c r="D29" s="18">
        <f t="shared" si="1"/>
        <v>5305.622389666667</v>
      </c>
      <c r="E29" s="19">
        <f t="shared" si="2"/>
        <v>32.220378884615386</v>
      </c>
      <c r="F29" s="19">
        <f t="shared" si="3"/>
        <v>16.110189442307693</v>
      </c>
      <c r="G29" s="19">
        <f t="shared" si="4"/>
        <v>6.4440757769230768</v>
      </c>
      <c r="H29" s="20">
        <f t="shared" si="5"/>
        <v>30.609359940384614</v>
      </c>
    </row>
    <row r="30" spans="1:8" x14ac:dyDescent="0.3">
      <c r="A30" s="8">
        <f t="shared" si="6"/>
        <v>23</v>
      </c>
      <c r="B30" s="18">
        <v>62234.39</v>
      </c>
      <c r="C30" s="18">
        <f t="shared" si="0"/>
        <v>66043.134667999999</v>
      </c>
      <c r="D30" s="18">
        <f t="shared" si="1"/>
        <v>5503.5945556666657</v>
      </c>
      <c r="E30" s="19">
        <f t="shared" si="2"/>
        <v>33.42263900202429</v>
      </c>
      <c r="F30" s="19">
        <f t="shared" si="3"/>
        <v>16.711319501012145</v>
      </c>
      <c r="G30" s="19">
        <f t="shared" si="4"/>
        <v>6.6845278004048581</v>
      </c>
      <c r="H30" s="20">
        <f t="shared" si="5"/>
        <v>31.751507051923078</v>
      </c>
    </row>
    <row r="31" spans="1:8" x14ac:dyDescent="0.3">
      <c r="A31" s="8">
        <f t="shared" si="6"/>
        <v>24</v>
      </c>
      <c r="B31" s="18">
        <v>64025.3</v>
      </c>
      <c r="C31" s="18">
        <f t="shared" si="0"/>
        <v>67943.648359999992</v>
      </c>
      <c r="D31" s="18">
        <f t="shared" si="1"/>
        <v>5661.9706966666663</v>
      </c>
      <c r="E31" s="19">
        <f t="shared" si="2"/>
        <v>34.384437429149791</v>
      </c>
      <c r="F31" s="19">
        <f t="shared" si="3"/>
        <v>17.192218714574896</v>
      </c>
      <c r="G31" s="19">
        <f t="shared" si="4"/>
        <v>6.8768874858299585</v>
      </c>
      <c r="H31" s="20">
        <f t="shared" si="5"/>
        <v>32.665215557692306</v>
      </c>
    </row>
    <row r="32" spans="1:8" x14ac:dyDescent="0.3">
      <c r="A32" s="8">
        <f t="shared" si="6"/>
        <v>25</v>
      </c>
      <c r="B32" s="18">
        <v>64141.46</v>
      </c>
      <c r="C32" s="18">
        <f t="shared" si="0"/>
        <v>68066.917351999989</v>
      </c>
      <c r="D32" s="18">
        <f t="shared" si="1"/>
        <v>5672.2431126666661</v>
      </c>
      <c r="E32" s="19">
        <f t="shared" si="2"/>
        <v>34.446820522267203</v>
      </c>
      <c r="F32" s="19">
        <f t="shared" si="3"/>
        <v>17.223410261133601</v>
      </c>
      <c r="G32" s="19">
        <f t="shared" si="4"/>
        <v>6.8893641044534402</v>
      </c>
      <c r="H32" s="20">
        <f t="shared" si="5"/>
        <v>32.72447949615384</v>
      </c>
    </row>
    <row r="33" spans="1:8" x14ac:dyDescent="0.3">
      <c r="A33" s="8">
        <f t="shared" si="6"/>
        <v>26</v>
      </c>
      <c r="B33" s="18">
        <v>64249.09</v>
      </c>
      <c r="C33" s="18">
        <f t="shared" si="0"/>
        <v>68181.134307999993</v>
      </c>
      <c r="D33" s="18">
        <f t="shared" si="1"/>
        <v>5681.7611923333325</v>
      </c>
      <c r="E33" s="19">
        <f t="shared" si="2"/>
        <v>34.504622625506066</v>
      </c>
      <c r="F33" s="19">
        <f t="shared" si="3"/>
        <v>17.252311312753033</v>
      </c>
      <c r="G33" s="19">
        <f t="shared" si="4"/>
        <v>6.900924525101213</v>
      </c>
      <c r="H33" s="20">
        <f t="shared" si="5"/>
        <v>32.779391494230765</v>
      </c>
    </row>
    <row r="34" spans="1:8" x14ac:dyDescent="0.3">
      <c r="A34" s="8">
        <f t="shared" si="6"/>
        <v>27</v>
      </c>
      <c r="B34" s="18">
        <v>64348.81</v>
      </c>
      <c r="C34" s="18">
        <f t="shared" si="0"/>
        <v>68286.957171999995</v>
      </c>
      <c r="D34" s="18">
        <f t="shared" si="1"/>
        <v>5690.5797643333326</v>
      </c>
      <c r="E34" s="19">
        <f t="shared" si="2"/>
        <v>34.558176706477731</v>
      </c>
      <c r="F34" s="19">
        <f t="shared" si="3"/>
        <v>17.279088353238865</v>
      </c>
      <c r="G34" s="19">
        <f t="shared" si="4"/>
        <v>6.911635341295546</v>
      </c>
      <c r="H34" s="20">
        <f t="shared" si="5"/>
        <v>32.830267871153843</v>
      </c>
    </row>
    <row r="35" spans="1:8" x14ac:dyDescent="0.3">
      <c r="A35" s="8">
        <f t="shared" si="6"/>
        <v>28</v>
      </c>
      <c r="B35" s="18">
        <v>64441.2</v>
      </c>
      <c r="C35" s="18">
        <f t="shared" si="0"/>
        <v>68385.001439999993</v>
      </c>
      <c r="D35" s="18">
        <f t="shared" si="1"/>
        <v>5698.7501199999988</v>
      </c>
      <c r="E35" s="19">
        <f t="shared" si="2"/>
        <v>34.607794251012145</v>
      </c>
      <c r="F35" s="19">
        <f t="shared" si="3"/>
        <v>17.303897125506072</v>
      </c>
      <c r="G35" s="19">
        <f t="shared" si="4"/>
        <v>6.9215588502024286</v>
      </c>
      <c r="H35" s="20">
        <f t="shared" si="5"/>
        <v>32.877404538461533</v>
      </c>
    </row>
    <row r="36" spans="1:8" x14ac:dyDescent="0.3">
      <c r="A36" s="8">
        <f t="shared" si="6"/>
        <v>29</v>
      </c>
      <c r="B36" s="18">
        <v>64526.74</v>
      </c>
      <c r="C36" s="18">
        <f t="shared" si="0"/>
        <v>68475.776487999989</v>
      </c>
      <c r="D36" s="18">
        <f t="shared" si="1"/>
        <v>5706.314707333333</v>
      </c>
      <c r="E36" s="19">
        <f t="shared" si="2"/>
        <v>34.653733040485825</v>
      </c>
      <c r="F36" s="19">
        <f t="shared" si="3"/>
        <v>17.326866520242913</v>
      </c>
      <c r="G36" s="19">
        <f t="shared" si="4"/>
        <v>6.9307466080971647</v>
      </c>
      <c r="H36" s="20">
        <f t="shared" si="5"/>
        <v>32.921046388461534</v>
      </c>
    </row>
    <row r="37" spans="1:8" x14ac:dyDescent="0.3">
      <c r="A37" s="8">
        <f t="shared" si="6"/>
        <v>30</v>
      </c>
      <c r="B37" s="18">
        <v>64606.05</v>
      </c>
      <c r="C37" s="18">
        <f t="shared" si="0"/>
        <v>68559.940260000003</v>
      </c>
      <c r="D37" s="18">
        <f t="shared" si="1"/>
        <v>5713.3283550000006</v>
      </c>
      <c r="E37" s="19">
        <f t="shared" si="2"/>
        <v>34.696326042510123</v>
      </c>
      <c r="F37" s="19">
        <f t="shared" si="3"/>
        <v>17.348163021255061</v>
      </c>
      <c r="G37" s="19">
        <f t="shared" si="4"/>
        <v>6.9392652085020243</v>
      </c>
      <c r="H37" s="20">
        <f t="shared" si="5"/>
        <v>32.961509740384614</v>
      </c>
    </row>
    <row r="38" spans="1:8" x14ac:dyDescent="0.3">
      <c r="A38" s="8">
        <f t="shared" si="6"/>
        <v>31</v>
      </c>
      <c r="B38" s="18">
        <v>64679.45</v>
      </c>
      <c r="C38" s="18">
        <f t="shared" si="0"/>
        <v>68637.832339999994</v>
      </c>
      <c r="D38" s="18">
        <f t="shared" si="1"/>
        <v>5719.8193616666658</v>
      </c>
      <c r="E38" s="19">
        <f t="shared" si="2"/>
        <v>34.73574511133603</v>
      </c>
      <c r="F38" s="19">
        <f t="shared" si="3"/>
        <v>17.367872555668015</v>
      </c>
      <c r="G38" s="19">
        <f t="shared" si="4"/>
        <v>6.9471490222672063</v>
      </c>
      <c r="H38" s="20">
        <f t="shared" si="5"/>
        <v>32.998957855769227</v>
      </c>
    </row>
    <row r="39" spans="1:8" x14ac:dyDescent="0.3">
      <c r="A39" s="8">
        <f t="shared" si="6"/>
        <v>32</v>
      </c>
      <c r="B39" s="18">
        <v>64747.44</v>
      </c>
      <c r="C39" s="18">
        <f t="shared" si="0"/>
        <v>68709.983328000002</v>
      </c>
      <c r="D39" s="18">
        <f t="shared" si="1"/>
        <v>5725.8319439999996</v>
      </c>
      <c r="E39" s="19">
        <f t="shared" si="2"/>
        <v>34.772258769230767</v>
      </c>
      <c r="F39" s="19">
        <f t="shared" si="3"/>
        <v>17.386129384615383</v>
      </c>
      <c r="G39" s="19">
        <f t="shared" si="4"/>
        <v>6.9544517538461532</v>
      </c>
      <c r="H39" s="20">
        <f t="shared" si="5"/>
        <v>33.033645830769231</v>
      </c>
    </row>
    <row r="40" spans="1:8" x14ac:dyDescent="0.3">
      <c r="A40" s="8">
        <f t="shared" si="6"/>
        <v>33</v>
      </c>
      <c r="B40" s="18">
        <v>64810.37</v>
      </c>
      <c r="C40" s="18">
        <f t="shared" si="0"/>
        <v>68776.764643999995</v>
      </c>
      <c r="D40" s="18">
        <f t="shared" si="1"/>
        <v>5731.3970536666666</v>
      </c>
      <c r="E40" s="19">
        <f t="shared" si="2"/>
        <v>34.806054981781372</v>
      </c>
      <c r="F40" s="19">
        <f t="shared" si="3"/>
        <v>17.403027490890686</v>
      </c>
      <c r="G40" s="19">
        <f t="shared" si="4"/>
        <v>6.9612109963562743</v>
      </c>
      <c r="H40" s="20">
        <f t="shared" si="5"/>
        <v>33.065752232692304</v>
      </c>
    </row>
    <row r="41" spans="1:8" x14ac:dyDescent="0.3">
      <c r="A41" s="8">
        <f t="shared" si="6"/>
        <v>34</v>
      </c>
      <c r="B41" s="18">
        <v>64868.68</v>
      </c>
      <c r="C41" s="18">
        <f t="shared" si="0"/>
        <v>68838.643215999997</v>
      </c>
      <c r="D41" s="18">
        <f t="shared" si="1"/>
        <v>5736.5536013333331</v>
      </c>
      <c r="E41" s="19">
        <f t="shared" si="2"/>
        <v>34.837370048582997</v>
      </c>
      <c r="F41" s="19">
        <f t="shared" si="3"/>
        <v>17.418685024291499</v>
      </c>
      <c r="G41" s="19">
        <f t="shared" si="4"/>
        <v>6.9674740097165992</v>
      </c>
      <c r="H41" s="20">
        <f t="shared" si="5"/>
        <v>33.095501546153848</v>
      </c>
    </row>
    <row r="42" spans="1:8" x14ac:dyDescent="0.3">
      <c r="A42" s="21">
        <f t="shared" si="6"/>
        <v>35</v>
      </c>
      <c r="B42" s="22">
        <v>64922.63</v>
      </c>
      <c r="C42" s="22">
        <f t="shared" si="0"/>
        <v>68895.894955999989</v>
      </c>
      <c r="D42" s="22">
        <f t="shared" si="1"/>
        <v>5741.3245796666661</v>
      </c>
      <c r="E42" s="23">
        <f t="shared" si="2"/>
        <v>34.866343601214567</v>
      </c>
      <c r="F42" s="23">
        <f t="shared" si="3"/>
        <v>17.433171800607283</v>
      </c>
      <c r="G42" s="23">
        <f t="shared" si="4"/>
        <v>6.9732687202429133</v>
      </c>
      <c r="H42" s="24">
        <f t="shared" si="5"/>
        <v>33.123026421153838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28</v>
      </c>
      <c r="B1" s="1" t="s">
        <v>61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38683.82</v>
      </c>
      <c r="C7" s="18">
        <f t="shared" ref="C7:C42" si="0">B7*$D$3</f>
        <v>41051.269783999996</v>
      </c>
      <c r="D7" s="18">
        <f t="shared" ref="D7:D42" si="1">B7/12*$D$3</f>
        <v>3420.9391486666664</v>
      </c>
      <c r="E7" s="19">
        <f t="shared" ref="E7:E42" si="2">C7/1976</f>
        <v>20.774934101214573</v>
      </c>
      <c r="F7" s="19">
        <f>E7/2</f>
        <v>10.387467050607286</v>
      </c>
      <c r="G7" s="19">
        <f>E7/5</f>
        <v>4.1549868202429145</v>
      </c>
      <c r="H7" s="20">
        <f>C7/2080</f>
        <v>19.736187396153845</v>
      </c>
    </row>
    <row r="8" spans="1:8" x14ac:dyDescent="0.3">
      <c r="A8" s="8">
        <f>A7+1</f>
        <v>1</v>
      </c>
      <c r="B8" s="18">
        <v>39799.699999999997</v>
      </c>
      <c r="C8" s="18">
        <f t="shared" si="0"/>
        <v>42235.441639999997</v>
      </c>
      <c r="D8" s="18">
        <f t="shared" si="1"/>
        <v>3519.620136666666</v>
      </c>
      <c r="E8" s="19">
        <f t="shared" si="2"/>
        <v>21.374211356275303</v>
      </c>
      <c r="F8" s="19">
        <f t="shared" ref="F8:F42" si="3">E8/2</f>
        <v>10.687105678137652</v>
      </c>
      <c r="G8" s="19">
        <f t="shared" ref="G8:G42" si="4">E8/5</f>
        <v>4.2748422712550607</v>
      </c>
      <c r="H8" s="20">
        <f t="shared" ref="H8:H42" si="5">C8/2080</f>
        <v>20.305500788461536</v>
      </c>
    </row>
    <row r="9" spans="1:8" x14ac:dyDescent="0.3">
      <c r="A9" s="8">
        <f t="shared" ref="A9:A42" si="6">A8+1</f>
        <v>2</v>
      </c>
      <c r="B9" s="18">
        <v>40962.080000000002</v>
      </c>
      <c r="C9" s="18">
        <f t="shared" si="0"/>
        <v>43468.959296000001</v>
      </c>
      <c r="D9" s="18">
        <f t="shared" si="1"/>
        <v>3622.4132746666664</v>
      </c>
      <c r="E9" s="19">
        <f t="shared" si="2"/>
        <v>21.998461182186237</v>
      </c>
      <c r="F9" s="19">
        <f t="shared" si="3"/>
        <v>10.999230591093118</v>
      </c>
      <c r="G9" s="19">
        <f t="shared" si="4"/>
        <v>4.3996922364372475</v>
      </c>
      <c r="H9" s="20">
        <f t="shared" si="5"/>
        <v>20.898538123076925</v>
      </c>
    </row>
    <row r="10" spans="1:8" x14ac:dyDescent="0.3">
      <c r="A10" s="8">
        <f t="shared" si="6"/>
        <v>3</v>
      </c>
      <c r="B10" s="18">
        <v>42124.43</v>
      </c>
      <c r="C10" s="18">
        <f t="shared" si="0"/>
        <v>44702.445115999995</v>
      </c>
      <c r="D10" s="18">
        <f t="shared" si="1"/>
        <v>3725.2037596666664</v>
      </c>
      <c r="E10" s="19">
        <f t="shared" si="2"/>
        <v>22.622694896761132</v>
      </c>
      <c r="F10" s="19">
        <f t="shared" si="3"/>
        <v>11.311347448380566</v>
      </c>
      <c r="G10" s="19">
        <f t="shared" si="4"/>
        <v>4.5245389793522266</v>
      </c>
      <c r="H10" s="20">
        <f t="shared" si="5"/>
        <v>21.491560151923075</v>
      </c>
    </row>
    <row r="11" spans="1:8" x14ac:dyDescent="0.3">
      <c r="A11" s="8">
        <f t="shared" si="6"/>
        <v>4</v>
      </c>
      <c r="B11" s="18">
        <v>43519.3</v>
      </c>
      <c r="C11" s="18">
        <f t="shared" si="0"/>
        <v>46182.68116</v>
      </c>
      <c r="D11" s="18">
        <f t="shared" si="1"/>
        <v>3848.5567633333335</v>
      </c>
      <c r="E11" s="19">
        <f t="shared" si="2"/>
        <v>23.371802206477732</v>
      </c>
      <c r="F11" s="19">
        <f t="shared" si="3"/>
        <v>11.685901103238866</v>
      </c>
      <c r="G11" s="19">
        <f t="shared" si="4"/>
        <v>4.674360441295546</v>
      </c>
      <c r="H11" s="20">
        <f t="shared" si="5"/>
        <v>22.203212096153845</v>
      </c>
    </row>
    <row r="12" spans="1:8" x14ac:dyDescent="0.3">
      <c r="A12" s="8">
        <f t="shared" si="6"/>
        <v>5</v>
      </c>
      <c r="B12" s="18">
        <v>45332.6</v>
      </c>
      <c r="C12" s="18">
        <f t="shared" si="0"/>
        <v>48106.955119999991</v>
      </c>
      <c r="D12" s="18">
        <f t="shared" si="1"/>
        <v>4008.9129266666664</v>
      </c>
      <c r="E12" s="19">
        <f t="shared" si="2"/>
        <v>24.345625060728739</v>
      </c>
      <c r="F12" s="19">
        <f t="shared" si="3"/>
        <v>12.17281253036437</v>
      </c>
      <c r="G12" s="19">
        <f t="shared" si="4"/>
        <v>4.8691250121457479</v>
      </c>
      <c r="H12" s="20">
        <f t="shared" si="5"/>
        <v>23.128343807692303</v>
      </c>
    </row>
    <row r="13" spans="1:8" x14ac:dyDescent="0.3">
      <c r="A13" s="8">
        <f t="shared" si="6"/>
        <v>6</v>
      </c>
      <c r="B13" s="18">
        <v>45332.6</v>
      </c>
      <c r="C13" s="18">
        <f t="shared" si="0"/>
        <v>48106.955119999991</v>
      </c>
      <c r="D13" s="18">
        <f t="shared" si="1"/>
        <v>4008.9129266666664</v>
      </c>
      <c r="E13" s="19">
        <f t="shared" si="2"/>
        <v>24.345625060728739</v>
      </c>
      <c r="F13" s="19">
        <f t="shared" si="3"/>
        <v>12.17281253036437</v>
      </c>
      <c r="G13" s="19">
        <f t="shared" si="4"/>
        <v>4.8691250121457479</v>
      </c>
      <c r="H13" s="20">
        <f t="shared" si="5"/>
        <v>23.128343807692303</v>
      </c>
    </row>
    <row r="14" spans="1:8" x14ac:dyDescent="0.3">
      <c r="A14" s="8">
        <f t="shared" si="6"/>
        <v>7</v>
      </c>
      <c r="B14" s="18">
        <v>47192.38</v>
      </c>
      <c r="C14" s="18">
        <f t="shared" si="0"/>
        <v>50080.553655999996</v>
      </c>
      <c r="D14" s="18">
        <f t="shared" si="1"/>
        <v>4173.3794713333327</v>
      </c>
      <c r="E14" s="19">
        <f t="shared" si="2"/>
        <v>25.34440974493927</v>
      </c>
      <c r="F14" s="19">
        <f t="shared" si="3"/>
        <v>12.672204872469635</v>
      </c>
      <c r="G14" s="19">
        <f t="shared" si="4"/>
        <v>5.0688819489878538</v>
      </c>
      <c r="H14" s="20">
        <f t="shared" si="5"/>
        <v>24.077189257692307</v>
      </c>
    </row>
    <row r="15" spans="1:8" x14ac:dyDescent="0.3">
      <c r="A15" s="8">
        <f t="shared" si="6"/>
        <v>8</v>
      </c>
      <c r="B15" s="18">
        <v>47192.38</v>
      </c>
      <c r="C15" s="18">
        <f t="shared" si="0"/>
        <v>50080.553655999996</v>
      </c>
      <c r="D15" s="18">
        <f t="shared" si="1"/>
        <v>4173.3794713333327</v>
      </c>
      <c r="E15" s="19">
        <f t="shared" si="2"/>
        <v>25.34440974493927</v>
      </c>
      <c r="F15" s="19">
        <f t="shared" si="3"/>
        <v>12.672204872469635</v>
      </c>
      <c r="G15" s="19">
        <f t="shared" si="4"/>
        <v>5.0688819489878538</v>
      </c>
      <c r="H15" s="20">
        <f t="shared" si="5"/>
        <v>24.077189257692307</v>
      </c>
    </row>
    <row r="16" spans="1:8" x14ac:dyDescent="0.3">
      <c r="A16" s="8">
        <f t="shared" si="6"/>
        <v>9</v>
      </c>
      <c r="B16" s="18">
        <v>49052.2</v>
      </c>
      <c r="C16" s="18">
        <f t="shared" si="0"/>
        <v>52054.194639999994</v>
      </c>
      <c r="D16" s="18">
        <f t="shared" si="1"/>
        <v>4337.8495533333326</v>
      </c>
      <c r="E16" s="19">
        <f t="shared" si="2"/>
        <v>26.343215910931171</v>
      </c>
      <c r="F16" s="19">
        <f t="shared" si="3"/>
        <v>13.171607955465586</v>
      </c>
      <c r="G16" s="19">
        <f t="shared" si="4"/>
        <v>5.2686431821862341</v>
      </c>
      <c r="H16" s="20">
        <f t="shared" si="5"/>
        <v>25.026055115384612</v>
      </c>
    </row>
    <row r="17" spans="1:8" x14ac:dyDescent="0.3">
      <c r="A17" s="8">
        <f t="shared" si="6"/>
        <v>10</v>
      </c>
      <c r="B17" s="18">
        <v>49052.2</v>
      </c>
      <c r="C17" s="18">
        <f t="shared" si="0"/>
        <v>52054.194639999994</v>
      </c>
      <c r="D17" s="18">
        <f t="shared" si="1"/>
        <v>4337.8495533333326</v>
      </c>
      <c r="E17" s="19">
        <f t="shared" si="2"/>
        <v>26.343215910931171</v>
      </c>
      <c r="F17" s="19">
        <f t="shared" si="3"/>
        <v>13.171607955465586</v>
      </c>
      <c r="G17" s="19">
        <f t="shared" si="4"/>
        <v>5.2686431821862341</v>
      </c>
      <c r="H17" s="20">
        <f t="shared" si="5"/>
        <v>25.026055115384612</v>
      </c>
    </row>
    <row r="18" spans="1:8" x14ac:dyDescent="0.3">
      <c r="A18" s="8">
        <f t="shared" si="6"/>
        <v>11</v>
      </c>
      <c r="B18" s="18">
        <v>51376.95</v>
      </c>
      <c r="C18" s="18">
        <f t="shared" si="0"/>
        <v>54521.219339999996</v>
      </c>
      <c r="D18" s="18">
        <f t="shared" si="1"/>
        <v>4543.4349449999991</v>
      </c>
      <c r="E18" s="19">
        <f t="shared" si="2"/>
        <v>27.591710192307691</v>
      </c>
      <c r="F18" s="19">
        <f t="shared" si="3"/>
        <v>13.795855096153845</v>
      </c>
      <c r="G18" s="19">
        <f t="shared" si="4"/>
        <v>5.5183420384615385</v>
      </c>
      <c r="H18" s="20">
        <f t="shared" si="5"/>
        <v>26.212124682692306</v>
      </c>
    </row>
    <row r="19" spans="1:8" x14ac:dyDescent="0.3">
      <c r="A19" s="8">
        <f t="shared" si="6"/>
        <v>12</v>
      </c>
      <c r="B19" s="18">
        <v>51376.95</v>
      </c>
      <c r="C19" s="18">
        <f t="shared" si="0"/>
        <v>54521.219339999996</v>
      </c>
      <c r="D19" s="18">
        <f t="shared" si="1"/>
        <v>4543.4349449999991</v>
      </c>
      <c r="E19" s="19">
        <f t="shared" si="2"/>
        <v>27.591710192307691</v>
      </c>
      <c r="F19" s="19">
        <f t="shared" si="3"/>
        <v>13.795855096153845</v>
      </c>
      <c r="G19" s="19">
        <f t="shared" si="4"/>
        <v>5.5183420384615385</v>
      </c>
      <c r="H19" s="20">
        <f t="shared" si="5"/>
        <v>26.212124682692306</v>
      </c>
    </row>
    <row r="20" spans="1:8" x14ac:dyDescent="0.3">
      <c r="A20" s="8">
        <f t="shared" si="6"/>
        <v>13</v>
      </c>
      <c r="B20" s="18">
        <v>53469.22</v>
      </c>
      <c r="C20" s="18">
        <f t="shared" si="0"/>
        <v>56741.536263999995</v>
      </c>
      <c r="D20" s="18">
        <f t="shared" si="1"/>
        <v>4728.4613553333329</v>
      </c>
      <c r="E20" s="19">
        <f t="shared" si="2"/>
        <v>28.715352360323884</v>
      </c>
      <c r="F20" s="19">
        <f t="shared" si="3"/>
        <v>14.357676180161942</v>
      </c>
      <c r="G20" s="19">
        <f t="shared" si="4"/>
        <v>5.7430704720647769</v>
      </c>
      <c r="H20" s="20">
        <f t="shared" si="5"/>
        <v>27.279584742307691</v>
      </c>
    </row>
    <row r="21" spans="1:8" x14ac:dyDescent="0.3">
      <c r="A21" s="8">
        <f t="shared" si="6"/>
        <v>14</v>
      </c>
      <c r="B21" s="18">
        <v>53469.22</v>
      </c>
      <c r="C21" s="18">
        <f t="shared" si="0"/>
        <v>56741.536263999995</v>
      </c>
      <c r="D21" s="18">
        <f t="shared" si="1"/>
        <v>4728.4613553333329</v>
      </c>
      <c r="E21" s="19">
        <f t="shared" si="2"/>
        <v>28.715352360323884</v>
      </c>
      <c r="F21" s="19">
        <f t="shared" si="3"/>
        <v>14.357676180161942</v>
      </c>
      <c r="G21" s="19">
        <f t="shared" si="4"/>
        <v>5.7430704720647769</v>
      </c>
      <c r="H21" s="20">
        <f t="shared" si="5"/>
        <v>27.279584742307691</v>
      </c>
    </row>
    <row r="22" spans="1:8" x14ac:dyDescent="0.3">
      <c r="A22" s="8">
        <f t="shared" si="6"/>
        <v>15</v>
      </c>
      <c r="B22" s="18">
        <v>55561.51</v>
      </c>
      <c r="C22" s="18">
        <f t="shared" si="0"/>
        <v>58961.874411999997</v>
      </c>
      <c r="D22" s="18">
        <f t="shared" si="1"/>
        <v>4913.4895343333328</v>
      </c>
      <c r="E22" s="19">
        <f t="shared" si="2"/>
        <v>29.839005269230768</v>
      </c>
      <c r="F22" s="19">
        <f t="shared" si="3"/>
        <v>14.919502634615384</v>
      </c>
      <c r="G22" s="19">
        <f t="shared" si="4"/>
        <v>5.9678010538461539</v>
      </c>
      <c r="H22" s="20">
        <f t="shared" si="5"/>
        <v>28.347055005769228</v>
      </c>
    </row>
    <row r="23" spans="1:8" x14ac:dyDescent="0.3">
      <c r="A23" s="8">
        <f t="shared" si="6"/>
        <v>16</v>
      </c>
      <c r="B23" s="18">
        <v>55561.51</v>
      </c>
      <c r="C23" s="18">
        <f t="shared" si="0"/>
        <v>58961.874411999997</v>
      </c>
      <c r="D23" s="18">
        <f t="shared" si="1"/>
        <v>4913.4895343333328</v>
      </c>
      <c r="E23" s="19">
        <f t="shared" si="2"/>
        <v>29.839005269230768</v>
      </c>
      <c r="F23" s="19">
        <f t="shared" si="3"/>
        <v>14.919502634615384</v>
      </c>
      <c r="G23" s="19">
        <f t="shared" si="4"/>
        <v>5.9678010538461539</v>
      </c>
      <c r="H23" s="20">
        <f t="shared" si="5"/>
        <v>28.347055005769228</v>
      </c>
    </row>
    <row r="24" spans="1:8" x14ac:dyDescent="0.3">
      <c r="A24" s="8">
        <f t="shared" si="6"/>
        <v>17</v>
      </c>
      <c r="B24" s="18">
        <v>57886.26</v>
      </c>
      <c r="C24" s="18">
        <f t="shared" si="0"/>
        <v>61428.899111999999</v>
      </c>
      <c r="D24" s="18">
        <f t="shared" si="1"/>
        <v>5119.0749260000002</v>
      </c>
      <c r="E24" s="19">
        <f t="shared" si="2"/>
        <v>31.087499550607287</v>
      </c>
      <c r="F24" s="19">
        <f t="shared" si="3"/>
        <v>15.543749775303644</v>
      </c>
      <c r="G24" s="19">
        <f t="shared" si="4"/>
        <v>6.2174999101214574</v>
      </c>
      <c r="H24" s="20">
        <f t="shared" si="5"/>
        <v>29.533124573076922</v>
      </c>
    </row>
    <row r="25" spans="1:8" x14ac:dyDescent="0.3">
      <c r="A25" s="8">
        <f t="shared" si="6"/>
        <v>18</v>
      </c>
      <c r="B25" s="18">
        <v>57886.26</v>
      </c>
      <c r="C25" s="18">
        <f t="shared" si="0"/>
        <v>61428.899111999999</v>
      </c>
      <c r="D25" s="18">
        <f t="shared" si="1"/>
        <v>5119.0749260000002</v>
      </c>
      <c r="E25" s="19">
        <f t="shared" si="2"/>
        <v>31.087499550607287</v>
      </c>
      <c r="F25" s="19">
        <f t="shared" si="3"/>
        <v>15.543749775303644</v>
      </c>
      <c r="G25" s="19">
        <f t="shared" si="4"/>
        <v>6.2174999101214574</v>
      </c>
      <c r="H25" s="20">
        <f t="shared" si="5"/>
        <v>29.533124573076922</v>
      </c>
    </row>
    <row r="26" spans="1:8" x14ac:dyDescent="0.3">
      <c r="A26" s="8">
        <f t="shared" si="6"/>
        <v>19</v>
      </c>
      <c r="B26" s="18">
        <v>57886.26</v>
      </c>
      <c r="C26" s="18">
        <f t="shared" si="0"/>
        <v>61428.899111999999</v>
      </c>
      <c r="D26" s="18">
        <f t="shared" si="1"/>
        <v>5119.0749260000002</v>
      </c>
      <c r="E26" s="19">
        <f t="shared" si="2"/>
        <v>31.087499550607287</v>
      </c>
      <c r="F26" s="19">
        <f t="shared" si="3"/>
        <v>15.543749775303644</v>
      </c>
      <c r="G26" s="19">
        <f t="shared" si="4"/>
        <v>6.2174999101214574</v>
      </c>
      <c r="H26" s="20">
        <f t="shared" si="5"/>
        <v>29.533124573076922</v>
      </c>
    </row>
    <row r="27" spans="1:8" x14ac:dyDescent="0.3">
      <c r="A27" s="8">
        <f t="shared" si="6"/>
        <v>20</v>
      </c>
      <c r="B27" s="18">
        <v>59978.5</v>
      </c>
      <c r="C27" s="18">
        <f t="shared" si="0"/>
        <v>63649.184199999996</v>
      </c>
      <c r="D27" s="18">
        <f t="shared" si="1"/>
        <v>5304.0986833333327</v>
      </c>
      <c r="E27" s="19">
        <f t="shared" si="2"/>
        <v>32.21112560728745</v>
      </c>
      <c r="F27" s="19">
        <f t="shared" si="3"/>
        <v>16.105562803643725</v>
      </c>
      <c r="G27" s="19">
        <f t="shared" si="4"/>
        <v>6.4422251214574899</v>
      </c>
      <c r="H27" s="20">
        <f t="shared" si="5"/>
        <v>30.600569326923075</v>
      </c>
    </row>
    <row r="28" spans="1:8" x14ac:dyDescent="0.3">
      <c r="A28" s="8">
        <f t="shared" si="6"/>
        <v>21</v>
      </c>
      <c r="B28" s="18">
        <v>59978.5</v>
      </c>
      <c r="C28" s="18">
        <f t="shared" si="0"/>
        <v>63649.184199999996</v>
      </c>
      <c r="D28" s="18">
        <f t="shared" si="1"/>
        <v>5304.0986833333327</v>
      </c>
      <c r="E28" s="19">
        <f t="shared" si="2"/>
        <v>32.21112560728745</v>
      </c>
      <c r="F28" s="19">
        <f t="shared" si="3"/>
        <v>16.105562803643725</v>
      </c>
      <c r="G28" s="19">
        <f t="shared" si="4"/>
        <v>6.4422251214574899</v>
      </c>
      <c r="H28" s="20">
        <f t="shared" si="5"/>
        <v>30.600569326923075</v>
      </c>
    </row>
    <row r="29" spans="1:8" x14ac:dyDescent="0.3">
      <c r="A29" s="8">
        <f t="shared" si="6"/>
        <v>22</v>
      </c>
      <c r="B29" s="18">
        <v>62303.24</v>
      </c>
      <c r="C29" s="18">
        <f t="shared" si="0"/>
        <v>66116.198288</v>
      </c>
      <c r="D29" s="18">
        <f t="shared" si="1"/>
        <v>5509.6831906666657</v>
      </c>
      <c r="E29" s="19">
        <f t="shared" si="2"/>
        <v>33.459614518218622</v>
      </c>
      <c r="F29" s="19">
        <f t="shared" si="3"/>
        <v>16.729807259109311</v>
      </c>
      <c r="G29" s="19">
        <f t="shared" si="4"/>
        <v>6.6919229036437242</v>
      </c>
      <c r="H29" s="20">
        <f t="shared" si="5"/>
        <v>31.786633792307693</v>
      </c>
    </row>
    <row r="30" spans="1:8" x14ac:dyDescent="0.3">
      <c r="A30" s="8">
        <f t="shared" si="6"/>
        <v>23</v>
      </c>
      <c r="B30" s="18">
        <v>64628.03</v>
      </c>
      <c r="C30" s="18">
        <f t="shared" si="0"/>
        <v>68583.265435999987</v>
      </c>
      <c r="D30" s="18">
        <f t="shared" si="1"/>
        <v>5715.2721196666662</v>
      </c>
      <c r="E30" s="19">
        <f t="shared" si="2"/>
        <v>34.708130281376512</v>
      </c>
      <c r="F30" s="19">
        <f t="shared" si="3"/>
        <v>17.354065140688256</v>
      </c>
      <c r="G30" s="19">
        <f t="shared" si="4"/>
        <v>6.941626056275302</v>
      </c>
      <c r="H30" s="20">
        <f t="shared" si="5"/>
        <v>32.972723767307684</v>
      </c>
    </row>
    <row r="31" spans="1:8" x14ac:dyDescent="0.3">
      <c r="A31" s="8">
        <f t="shared" si="6"/>
        <v>24</v>
      </c>
      <c r="B31" s="18">
        <v>66487.81</v>
      </c>
      <c r="C31" s="18">
        <f t="shared" si="0"/>
        <v>70556.863971999992</v>
      </c>
      <c r="D31" s="18">
        <f t="shared" si="1"/>
        <v>5879.738664333333</v>
      </c>
      <c r="E31" s="19">
        <f t="shared" si="2"/>
        <v>35.706914965587039</v>
      </c>
      <c r="F31" s="19">
        <f t="shared" si="3"/>
        <v>17.85345748279352</v>
      </c>
      <c r="G31" s="19">
        <f t="shared" si="4"/>
        <v>7.141382993117408</v>
      </c>
      <c r="H31" s="20">
        <f t="shared" si="5"/>
        <v>33.921569217307692</v>
      </c>
    </row>
    <row r="32" spans="1:8" x14ac:dyDescent="0.3">
      <c r="A32" s="8">
        <f t="shared" si="6"/>
        <v>25</v>
      </c>
      <c r="B32" s="18">
        <v>66608.44</v>
      </c>
      <c r="C32" s="18">
        <f t="shared" si="0"/>
        <v>70684.876527999993</v>
      </c>
      <c r="D32" s="18">
        <f t="shared" si="1"/>
        <v>5890.4063773333337</v>
      </c>
      <c r="E32" s="19">
        <f t="shared" si="2"/>
        <v>35.771698647773277</v>
      </c>
      <c r="F32" s="19">
        <f t="shared" si="3"/>
        <v>17.885849323886639</v>
      </c>
      <c r="G32" s="19">
        <f t="shared" si="4"/>
        <v>7.1543397295546551</v>
      </c>
      <c r="H32" s="20">
        <f t="shared" si="5"/>
        <v>33.983113715384611</v>
      </c>
    </row>
    <row r="33" spans="1:8" x14ac:dyDescent="0.3">
      <c r="A33" s="8">
        <f t="shared" si="6"/>
        <v>26</v>
      </c>
      <c r="B33" s="18">
        <v>66720.210000000006</v>
      </c>
      <c r="C33" s="18">
        <f t="shared" si="0"/>
        <v>70803.486852000002</v>
      </c>
      <c r="D33" s="18">
        <f t="shared" si="1"/>
        <v>5900.2905710000005</v>
      </c>
      <c r="E33" s="19">
        <f t="shared" si="2"/>
        <v>35.831724115384617</v>
      </c>
      <c r="F33" s="19">
        <f t="shared" si="3"/>
        <v>17.915862057692308</v>
      </c>
      <c r="G33" s="19">
        <f t="shared" si="4"/>
        <v>7.1663448230769236</v>
      </c>
      <c r="H33" s="20">
        <f t="shared" si="5"/>
        <v>34.040137909615389</v>
      </c>
    </row>
    <row r="34" spans="1:8" x14ac:dyDescent="0.3">
      <c r="A34" s="8">
        <f t="shared" si="6"/>
        <v>27</v>
      </c>
      <c r="B34" s="18">
        <v>66823.77</v>
      </c>
      <c r="C34" s="18">
        <f t="shared" si="0"/>
        <v>70913.384724000003</v>
      </c>
      <c r="D34" s="18">
        <f t="shared" si="1"/>
        <v>5909.448727</v>
      </c>
      <c r="E34" s="19">
        <f t="shared" si="2"/>
        <v>35.887340447368423</v>
      </c>
      <c r="F34" s="19">
        <f t="shared" si="3"/>
        <v>17.943670223684212</v>
      </c>
      <c r="G34" s="19">
        <f t="shared" si="4"/>
        <v>7.1774680894736846</v>
      </c>
      <c r="H34" s="20">
        <f t="shared" si="5"/>
        <v>34.092973425000004</v>
      </c>
    </row>
    <row r="35" spans="1:8" x14ac:dyDescent="0.3">
      <c r="A35" s="8">
        <f t="shared" si="6"/>
        <v>28</v>
      </c>
      <c r="B35" s="18">
        <v>66919.710000000006</v>
      </c>
      <c r="C35" s="18">
        <f t="shared" si="0"/>
        <v>71015.196251999994</v>
      </c>
      <c r="D35" s="18">
        <f t="shared" si="1"/>
        <v>5917.9330210000007</v>
      </c>
      <c r="E35" s="19">
        <f t="shared" si="2"/>
        <v>35.938864499999994</v>
      </c>
      <c r="F35" s="19">
        <f t="shared" si="3"/>
        <v>17.969432249999997</v>
      </c>
      <c r="G35" s="19">
        <f t="shared" si="4"/>
        <v>7.1877728999999988</v>
      </c>
      <c r="H35" s="20">
        <f t="shared" si="5"/>
        <v>34.141921274999994</v>
      </c>
    </row>
    <row r="36" spans="1:8" x14ac:dyDescent="0.3">
      <c r="A36" s="8">
        <f t="shared" si="6"/>
        <v>29</v>
      </c>
      <c r="B36" s="18">
        <v>67008.539999999994</v>
      </c>
      <c r="C36" s="18">
        <f t="shared" si="0"/>
        <v>71109.462647999986</v>
      </c>
      <c r="D36" s="18">
        <f t="shared" si="1"/>
        <v>5925.7885539999988</v>
      </c>
      <c r="E36" s="19">
        <f t="shared" si="2"/>
        <v>35.986570165991893</v>
      </c>
      <c r="F36" s="19">
        <f t="shared" si="3"/>
        <v>17.993285082995946</v>
      </c>
      <c r="G36" s="19">
        <f t="shared" si="4"/>
        <v>7.1973140331983787</v>
      </c>
      <c r="H36" s="20">
        <f t="shared" si="5"/>
        <v>34.187241657692304</v>
      </c>
    </row>
    <row r="37" spans="1:8" x14ac:dyDescent="0.3">
      <c r="A37" s="8">
        <f t="shared" si="6"/>
        <v>30</v>
      </c>
      <c r="B37" s="18">
        <v>67090.899999999994</v>
      </c>
      <c r="C37" s="18">
        <f t="shared" si="0"/>
        <v>71196.863079999996</v>
      </c>
      <c r="D37" s="18">
        <f t="shared" si="1"/>
        <v>5933.0719233333321</v>
      </c>
      <c r="E37" s="19">
        <f t="shared" si="2"/>
        <v>36.030801153846149</v>
      </c>
      <c r="F37" s="19">
        <f t="shared" si="3"/>
        <v>18.015400576923074</v>
      </c>
      <c r="G37" s="19">
        <f t="shared" si="4"/>
        <v>7.2061602307692301</v>
      </c>
      <c r="H37" s="20">
        <f t="shared" si="5"/>
        <v>34.229261096153841</v>
      </c>
    </row>
    <row r="38" spans="1:8" x14ac:dyDescent="0.3">
      <c r="A38" s="8">
        <f t="shared" si="6"/>
        <v>31</v>
      </c>
      <c r="B38" s="18">
        <v>67167.13</v>
      </c>
      <c r="C38" s="18">
        <f t="shared" si="0"/>
        <v>71277.758356000006</v>
      </c>
      <c r="D38" s="18">
        <f t="shared" si="1"/>
        <v>5939.8131963333335</v>
      </c>
      <c r="E38" s="19">
        <f t="shared" si="2"/>
        <v>36.071740058704457</v>
      </c>
      <c r="F38" s="19">
        <f t="shared" si="3"/>
        <v>18.035870029352228</v>
      </c>
      <c r="G38" s="19">
        <f t="shared" si="4"/>
        <v>7.2143480117408911</v>
      </c>
      <c r="H38" s="20">
        <f t="shared" si="5"/>
        <v>34.268153055769233</v>
      </c>
    </row>
    <row r="39" spans="1:8" x14ac:dyDescent="0.3">
      <c r="A39" s="8">
        <f t="shared" si="6"/>
        <v>32</v>
      </c>
      <c r="B39" s="18">
        <v>67237.73</v>
      </c>
      <c r="C39" s="18">
        <f t="shared" si="0"/>
        <v>71352.679075999986</v>
      </c>
      <c r="D39" s="18">
        <f t="shared" si="1"/>
        <v>5946.0565896666658</v>
      </c>
      <c r="E39" s="19">
        <f t="shared" si="2"/>
        <v>36.109655402834001</v>
      </c>
      <c r="F39" s="19">
        <f t="shared" si="3"/>
        <v>18.054827701417</v>
      </c>
      <c r="G39" s="19">
        <f t="shared" si="4"/>
        <v>7.2219310805668</v>
      </c>
      <c r="H39" s="20">
        <f t="shared" si="5"/>
        <v>34.3041726326923</v>
      </c>
    </row>
    <row r="40" spans="1:8" x14ac:dyDescent="0.3">
      <c r="A40" s="8">
        <f t="shared" si="6"/>
        <v>33</v>
      </c>
      <c r="B40" s="18">
        <v>67303.08</v>
      </c>
      <c r="C40" s="18">
        <f t="shared" si="0"/>
        <v>71422.028495999999</v>
      </c>
      <c r="D40" s="18">
        <f t="shared" si="1"/>
        <v>5951.8357079999996</v>
      </c>
      <c r="E40" s="19">
        <f t="shared" si="2"/>
        <v>36.144751263157893</v>
      </c>
      <c r="F40" s="19">
        <f t="shared" si="3"/>
        <v>18.072375631578947</v>
      </c>
      <c r="G40" s="19">
        <f t="shared" si="4"/>
        <v>7.228950252631579</v>
      </c>
      <c r="H40" s="20">
        <f t="shared" si="5"/>
        <v>34.337513700000002</v>
      </c>
    </row>
    <row r="41" spans="1:8" x14ac:dyDescent="0.3">
      <c r="A41" s="8">
        <f t="shared" si="6"/>
        <v>34</v>
      </c>
      <c r="B41" s="18">
        <v>67363.64</v>
      </c>
      <c r="C41" s="18">
        <f t="shared" si="0"/>
        <v>71486.294767999992</v>
      </c>
      <c r="D41" s="18">
        <f t="shared" si="1"/>
        <v>5957.1912306666654</v>
      </c>
      <c r="E41" s="19">
        <f t="shared" si="2"/>
        <v>36.177274680161936</v>
      </c>
      <c r="F41" s="19">
        <f t="shared" si="3"/>
        <v>18.088637340080968</v>
      </c>
      <c r="G41" s="19">
        <f t="shared" si="4"/>
        <v>7.2354549360323874</v>
      </c>
      <c r="H41" s="20">
        <f t="shared" si="5"/>
        <v>34.368410946153844</v>
      </c>
    </row>
    <row r="42" spans="1:8" x14ac:dyDescent="0.3">
      <c r="A42" s="21">
        <f t="shared" si="6"/>
        <v>35</v>
      </c>
      <c r="B42" s="22">
        <v>67419.66</v>
      </c>
      <c r="C42" s="22">
        <f t="shared" si="0"/>
        <v>71545.743191999994</v>
      </c>
      <c r="D42" s="22">
        <f t="shared" si="1"/>
        <v>5962.1452659999995</v>
      </c>
      <c r="E42" s="23">
        <f t="shared" si="2"/>
        <v>36.207359914979754</v>
      </c>
      <c r="F42" s="23">
        <f t="shared" si="3"/>
        <v>18.103679957489877</v>
      </c>
      <c r="G42" s="23">
        <f t="shared" si="4"/>
        <v>7.2414719829959511</v>
      </c>
      <c r="H42" s="24">
        <f t="shared" si="5"/>
        <v>34.396991919230764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30</v>
      </c>
      <c r="B1" s="1" t="s">
        <v>62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40065.370000000003</v>
      </c>
      <c r="C7" s="18">
        <f t="shared" ref="C7:C42" si="0">B7*$D$3</f>
        <v>42517.370644000002</v>
      </c>
      <c r="D7" s="18">
        <f t="shared" ref="D7:D42" si="1">B7/12*$D$3</f>
        <v>3543.1142203333334</v>
      </c>
      <c r="E7" s="19">
        <f t="shared" ref="E7:E42" si="2">C7/1976</f>
        <v>21.516887977732793</v>
      </c>
      <c r="F7" s="19">
        <f>E7/2</f>
        <v>10.758443988866397</v>
      </c>
      <c r="G7" s="19">
        <f>E7/5</f>
        <v>4.303377595546559</v>
      </c>
      <c r="H7" s="20">
        <f>C7/2080</f>
        <v>20.441043578846156</v>
      </c>
    </row>
    <row r="8" spans="1:8" x14ac:dyDescent="0.3">
      <c r="A8" s="8">
        <f>A7+1</f>
        <v>1</v>
      </c>
      <c r="B8" s="18">
        <v>41221.089999999997</v>
      </c>
      <c r="C8" s="18">
        <f t="shared" si="0"/>
        <v>43743.820707999992</v>
      </c>
      <c r="D8" s="18">
        <f t="shared" si="1"/>
        <v>3645.3183923333331</v>
      </c>
      <c r="E8" s="19">
        <f t="shared" si="2"/>
        <v>22.137561087044531</v>
      </c>
      <c r="F8" s="19">
        <f t="shared" ref="F8:F42" si="3">E8/2</f>
        <v>11.068780543522266</v>
      </c>
      <c r="G8" s="19">
        <f t="shared" ref="G8:G42" si="4">E8/5</f>
        <v>4.4275122174089061</v>
      </c>
      <c r="H8" s="20">
        <f t="shared" ref="H8:H42" si="5">C8/2080</f>
        <v>21.030683032692306</v>
      </c>
    </row>
    <row r="9" spans="1:8" x14ac:dyDescent="0.3">
      <c r="A9" s="8">
        <f t="shared" ref="A9:A42" si="6">A8+1</f>
        <v>2</v>
      </c>
      <c r="B9" s="18">
        <v>42424.99</v>
      </c>
      <c r="C9" s="18">
        <f t="shared" si="0"/>
        <v>45021.399387999998</v>
      </c>
      <c r="D9" s="18">
        <f t="shared" si="1"/>
        <v>3751.7832823333329</v>
      </c>
      <c r="E9" s="19">
        <f t="shared" si="2"/>
        <v>22.784109002024291</v>
      </c>
      <c r="F9" s="19">
        <f t="shared" si="3"/>
        <v>11.392054501012145</v>
      </c>
      <c r="G9" s="19">
        <f t="shared" si="4"/>
        <v>4.5568218004048582</v>
      </c>
      <c r="H9" s="20">
        <f t="shared" si="5"/>
        <v>21.644903551923075</v>
      </c>
    </row>
    <row r="10" spans="1:8" x14ac:dyDescent="0.3">
      <c r="A10" s="8">
        <f t="shared" si="6"/>
        <v>3</v>
      </c>
      <c r="B10" s="18">
        <v>43628.89</v>
      </c>
      <c r="C10" s="18">
        <f t="shared" si="0"/>
        <v>46298.978067999997</v>
      </c>
      <c r="D10" s="18">
        <f t="shared" si="1"/>
        <v>3858.2481723333331</v>
      </c>
      <c r="E10" s="19">
        <f t="shared" si="2"/>
        <v>23.430656917004047</v>
      </c>
      <c r="F10" s="19">
        <f t="shared" si="3"/>
        <v>11.715328458502023</v>
      </c>
      <c r="G10" s="19">
        <f t="shared" si="4"/>
        <v>4.6861313834008094</v>
      </c>
      <c r="H10" s="20">
        <f t="shared" si="5"/>
        <v>22.259124071153845</v>
      </c>
    </row>
    <row r="11" spans="1:8" x14ac:dyDescent="0.3">
      <c r="A11" s="8">
        <f t="shared" si="6"/>
        <v>4</v>
      </c>
      <c r="B11" s="18">
        <v>45073.55</v>
      </c>
      <c r="C11" s="18">
        <f t="shared" si="0"/>
        <v>47832.05126</v>
      </c>
      <c r="D11" s="18">
        <f t="shared" si="1"/>
        <v>3986.0042716666667</v>
      </c>
      <c r="E11" s="19">
        <f t="shared" si="2"/>
        <v>24.20650367408907</v>
      </c>
      <c r="F11" s="19">
        <f t="shared" si="3"/>
        <v>12.103251837044535</v>
      </c>
      <c r="G11" s="19">
        <f t="shared" si="4"/>
        <v>4.8413007348178141</v>
      </c>
      <c r="H11" s="20">
        <f t="shared" si="5"/>
        <v>22.996178490384615</v>
      </c>
    </row>
    <row r="12" spans="1:8" x14ac:dyDescent="0.3">
      <c r="A12" s="8">
        <f t="shared" si="6"/>
        <v>5</v>
      </c>
      <c r="B12" s="18">
        <v>46951.63</v>
      </c>
      <c r="C12" s="18">
        <f t="shared" si="0"/>
        <v>49825.069755999997</v>
      </c>
      <c r="D12" s="18">
        <f t="shared" si="1"/>
        <v>4152.0891463333328</v>
      </c>
      <c r="E12" s="19">
        <f t="shared" si="2"/>
        <v>25.215116273279349</v>
      </c>
      <c r="F12" s="19">
        <f t="shared" si="3"/>
        <v>12.607558136639675</v>
      </c>
      <c r="G12" s="19">
        <f t="shared" si="4"/>
        <v>5.0430232546558695</v>
      </c>
      <c r="H12" s="20">
        <f t="shared" si="5"/>
        <v>23.954360459615383</v>
      </c>
    </row>
    <row r="13" spans="1:8" x14ac:dyDescent="0.3">
      <c r="A13" s="8">
        <f t="shared" si="6"/>
        <v>6</v>
      </c>
      <c r="B13" s="18">
        <v>46951.63</v>
      </c>
      <c r="C13" s="18">
        <f t="shared" si="0"/>
        <v>49825.069755999997</v>
      </c>
      <c r="D13" s="18">
        <f t="shared" si="1"/>
        <v>4152.0891463333328</v>
      </c>
      <c r="E13" s="19">
        <f t="shared" si="2"/>
        <v>25.215116273279349</v>
      </c>
      <c r="F13" s="19">
        <f t="shared" si="3"/>
        <v>12.607558136639675</v>
      </c>
      <c r="G13" s="19">
        <f t="shared" si="4"/>
        <v>5.0430232546558695</v>
      </c>
      <c r="H13" s="20">
        <f t="shared" si="5"/>
        <v>23.954360459615383</v>
      </c>
    </row>
    <row r="14" spans="1:8" x14ac:dyDescent="0.3">
      <c r="A14" s="8">
        <f t="shared" si="6"/>
        <v>7</v>
      </c>
      <c r="B14" s="18">
        <v>48877.85</v>
      </c>
      <c r="C14" s="18">
        <f t="shared" si="0"/>
        <v>51869.174419999996</v>
      </c>
      <c r="D14" s="18">
        <f t="shared" si="1"/>
        <v>4322.4312016666663</v>
      </c>
      <c r="E14" s="19">
        <f t="shared" si="2"/>
        <v>26.249582196356272</v>
      </c>
      <c r="F14" s="19">
        <f t="shared" si="3"/>
        <v>13.124791098178136</v>
      </c>
      <c r="G14" s="19">
        <f t="shared" si="4"/>
        <v>5.2499164392712547</v>
      </c>
      <c r="H14" s="20">
        <f t="shared" si="5"/>
        <v>24.93710308653846</v>
      </c>
    </row>
    <row r="15" spans="1:8" x14ac:dyDescent="0.3">
      <c r="A15" s="8">
        <f t="shared" si="6"/>
        <v>8</v>
      </c>
      <c r="B15" s="18">
        <v>48877.85</v>
      </c>
      <c r="C15" s="18">
        <f t="shared" si="0"/>
        <v>51869.174419999996</v>
      </c>
      <c r="D15" s="18">
        <f t="shared" si="1"/>
        <v>4322.4312016666663</v>
      </c>
      <c r="E15" s="19">
        <f t="shared" si="2"/>
        <v>26.249582196356272</v>
      </c>
      <c r="F15" s="19">
        <f t="shared" si="3"/>
        <v>13.124791098178136</v>
      </c>
      <c r="G15" s="19">
        <f t="shared" si="4"/>
        <v>5.2499164392712547</v>
      </c>
      <c r="H15" s="20">
        <f t="shared" si="5"/>
        <v>24.93710308653846</v>
      </c>
    </row>
    <row r="16" spans="1:8" x14ac:dyDescent="0.3">
      <c r="A16" s="8">
        <f t="shared" si="6"/>
        <v>9</v>
      </c>
      <c r="B16" s="18">
        <v>50804.08</v>
      </c>
      <c r="C16" s="18">
        <f t="shared" si="0"/>
        <v>53913.289696</v>
      </c>
      <c r="D16" s="18">
        <f t="shared" si="1"/>
        <v>4492.7741413333324</v>
      </c>
      <c r="E16" s="19">
        <f t="shared" si="2"/>
        <v>27.284053489878541</v>
      </c>
      <c r="F16" s="19">
        <f t="shared" si="3"/>
        <v>13.642026744939271</v>
      </c>
      <c r="G16" s="19">
        <f t="shared" si="4"/>
        <v>5.4568106979757083</v>
      </c>
      <c r="H16" s="20">
        <f t="shared" si="5"/>
        <v>25.919850815384617</v>
      </c>
    </row>
    <row r="17" spans="1:8" x14ac:dyDescent="0.3">
      <c r="A17" s="8">
        <f t="shared" si="6"/>
        <v>10</v>
      </c>
      <c r="B17" s="18">
        <v>50804.08</v>
      </c>
      <c r="C17" s="18">
        <f t="shared" si="0"/>
        <v>53913.289696</v>
      </c>
      <c r="D17" s="18">
        <f t="shared" si="1"/>
        <v>4492.7741413333324</v>
      </c>
      <c r="E17" s="19">
        <f t="shared" si="2"/>
        <v>27.284053489878541</v>
      </c>
      <c r="F17" s="19">
        <f t="shared" si="3"/>
        <v>13.642026744939271</v>
      </c>
      <c r="G17" s="19">
        <f t="shared" si="4"/>
        <v>5.4568106979757083</v>
      </c>
      <c r="H17" s="20">
        <f t="shared" si="5"/>
        <v>25.919850815384617</v>
      </c>
    </row>
    <row r="18" spans="1:8" x14ac:dyDescent="0.3">
      <c r="A18" s="8">
        <f t="shared" si="6"/>
        <v>11</v>
      </c>
      <c r="B18" s="18">
        <v>53211.82</v>
      </c>
      <c r="C18" s="18">
        <f t="shared" si="0"/>
        <v>56468.383383999993</v>
      </c>
      <c r="D18" s="18">
        <f t="shared" si="1"/>
        <v>4705.6986153333337</v>
      </c>
      <c r="E18" s="19">
        <f t="shared" si="2"/>
        <v>28.577117097165988</v>
      </c>
      <c r="F18" s="19">
        <f t="shared" si="3"/>
        <v>14.288558548582994</v>
      </c>
      <c r="G18" s="19">
        <f t="shared" si="4"/>
        <v>5.7154234194331979</v>
      </c>
      <c r="H18" s="20">
        <f t="shared" si="5"/>
        <v>27.14826124230769</v>
      </c>
    </row>
    <row r="19" spans="1:8" x14ac:dyDescent="0.3">
      <c r="A19" s="8">
        <f t="shared" si="6"/>
        <v>12</v>
      </c>
      <c r="B19" s="18">
        <v>53211.82</v>
      </c>
      <c r="C19" s="18">
        <f t="shared" si="0"/>
        <v>56468.383383999993</v>
      </c>
      <c r="D19" s="18">
        <f t="shared" si="1"/>
        <v>4705.6986153333337</v>
      </c>
      <c r="E19" s="19">
        <f t="shared" si="2"/>
        <v>28.577117097165988</v>
      </c>
      <c r="F19" s="19">
        <f t="shared" si="3"/>
        <v>14.288558548582994</v>
      </c>
      <c r="G19" s="19">
        <f t="shared" si="4"/>
        <v>5.7154234194331979</v>
      </c>
      <c r="H19" s="20">
        <f t="shared" si="5"/>
        <v>27.14826124230769</v>
      </c>
    </row>
    <row r="20" spans="1:8" x14ac:dyDescent="0.3">
      <c r="A20" s="8">
        <f t="shared" si="6"/>
        <v>13</v>
      </c>
      <c r="B20" s="18">
        <v>55378.84</v>
      </c>
      <c r="C20" s="18">
        <f t="shared" si="0"/>
        <v>58768.02500799999</v>
      </c>
      <c r="D20" s="18">
        <f t="shared" si="1"/>
        <v>4897.3354173333328</v>
      </c>
      <c r="E20" s="19">
        <f t="shared" si="2"/>
        <v>29.740903344129549</v>
      </c>
      <c r="F20" s="19">
        <f t="shared" si="3"/>
        <v>14.870451672064775</v>
      </c>
      <c r="G20" s="19">
        <f t="shared" si="4"/>
        <v>5.94818066882591</v>
      </c>
      <c r="H20" s="20">
        <f t="shared" si="5"/>
        <v>28.253858176923071</v>
      </c>
    </row>
    <row r="21" spans="1:8" x14ac:dyDescent="0.3">
      <c r="A21" s="8">
        <f t="shared" si="6"/>
        <v>14</v>
      </c>
      <c r="B21" s="18">
        <v>55378.84</v>
      </c>
      <c r="C21" s="18">
        <f t="shared" si="0"/>
        <v>58768.02500799999</v>
      </c>
      <c r="D21" s="18">
        <f t="shared" si="1"/>
        <v>4897.3354173333328</v>
      </c>
      <c r="E21" s="19">
        <f t="shared" si="2"/>
        <v>29.740903344129549</v>
      </c>
      <c r="F21" s="19">
        <f t="shared" si="3"/>
        <v>14.870451672064775</v>
      </c>
      <c r="G21" s="19">
        <f t="shared" si="4"/>
        <v>5.94818066882591</v>
      </c>
      <c r="H21" s="20">
        <f t="shared" si="5"/>
        <v>28.253858176923071</v>
      </c>
    </row>
    <row r="22" spans="1:8" x14ac:dyDescent="0.3">
      <c r="A22" s="8">
        <f t="shared" si="6"/>
        <v>15</v>
      </c>
      <c r="B22" s="18">
        <v>57545.85</v>
      </c>
      <c r="C22" s="18">
        <f t="shared" si="0"/>
        <v>61067.656019999995</v>
      </c>
      <c r="D22" s="18">
        <f t="shared" si="1"/>
        <v>5088.9713350000002</v>
      </c>
      <c r="E22" s="19">
        <f t="shared" si="2"/>
        <v>30.90468422064777</v>
      </c>
      <c r="F22" s="19">
        <f t="shared" si="3"/>
        <v>15.452342110323885</v>
      </c>
      <c r="G22" s="19">
        <f t="shared" si="4"/>
        <v>6.1809368441295538</v>
      </c>
      <c r="H22" s="20">
        <f t="shared" si="5"/>
        <v>29.359450009615383</v>
      </c>
    </row>
    <row r="23" spans="1:8" x14ac:dyDescent="0.3">
      <c r="A23" s="8">
        <f t="shared" si="6"/>
        <v>16</v>
      </c>
      <c r="B23" s="18">
        <v>57545.85</v>
      </c>
      <c r="C23" s="18">
        <f t="shared" si="0"/>
        <v>61067.656019999995</v>
      </c>
      <c r="D23" s="18">
        <f t="shared" si="1"/>
        <v>5088.9713350000002</v>
      </c>
      <c r="E23" s="19">
        <f t="shared" si="2"/>
        <v>30.90468422064777</v>
      </c>
      <c r="F23" s="19">
        <f t="shared" si="3"/>
        <v>15.452342110323885</v>
      </c>
      <c r="G23" s="19">
        <f t="shared" si="4"/>
        <v>6.1809368441295538</v>
      </c>
      <c r="H23" s="20">
        <f t="shared" si="5"/>
        <v>29.359450009615383</v>
      </c>
    </row>
    <row r="24" spans="1:8" x14ac:dyDescent="0.3">
      <c r="A24" s="8">
        <f t="shared" si="6"/>
        <v>17</v>
      </c>
      <c r="B24" s="18">
        <v>59953.599999999999</v>
      </c>
      <c r="C24" s="18">
        <f t="shared" si="0"/>
        <v>63622.760319999994</v>
      </c>
      <c r="D24" s="18">
        <f t="shared" si="1"/>
        <v>5301.8966933333331</v>
      </c>
      <c r="E24" s="19">
        <f t="shared" si="2"/>
        <v>32.19775319838056</v>
      </c>
      <c r="F24" s="19">
        <f t="shared" si="3"/>
        <v>16.09887659919028</v>
      </c>
      <c r="G24" s="19">
        <f t="shared" si="4"/>
        <v>6.4395506396761117</v>
      </c>
      <c r="H24" s="20">
        <f t="shared" si="5"/>
        <v>30.587865538461536</v>
      </c>
    </row>
    <row r="25" spans="1:8" x14ac:dyDescent="0.3">
      <c r="A25" s="8">
        <f t="shared" si="6"/>
        <v>18</v>
      </c>
      <c r="B25" s="18">
        <v>59953.599999999999</v>
      </c>
      <c r="C25" s="18">
        <f t="shared" si="0"/>
        <v>63622.760319999994</v>
      </c>
      <c r="D25" s="18">
        <f t="shared" si="1"/>
        <v>5301.8966933333331</v>
      </c>
      <c r="E25" s="19">
        <f t="shared" si="2"/>
        <v>32.19775319838056</v>
      </c>
      <c r="F25" s="19">
        <f t="shared" si="3"/>
        <v>16.09887659919028</v>
      </c>
      <c r="G25" s="19">
        <f t="shared" si="4"/>
        <v>6.4395506396761117</v>
      </c>
      <c r="H25" s="20">
        <f t="shared" si="5"/>
        <v>30.587865538461536</v>
      </c>
    </row>
    <row r="26" spans="1:8" x14ac:dyDescent="0.3">
      <c r="A26" s="8">
        <f t="shared" si="6"/>
        <v>19</v>
      </c>
      <c r="B26" s="18">
        <v>59953.599999999999</v>
      </c>
      <c r="C26" s="18">
        <f t="shared" si="0"/>
        <v>63622.760319999994</v>
      </c>
      <c r="D26" s="18">
        <f t="shared" si="1"/>
        <v>5301.8966933333331</v>
      </c>
      <c r="E26" s="19">
        <f t="shared" si="2"/>
        <v>32.19775319838056</v>
      </c>
      <c r="F26" s="19">
        <f t="shared" si="3"/>
        <v>16.09887659919028</v>
      </c>
      <c r="G26" s="19">
        <f t="shared" si="4"/>
        <v>6.4395506396761117</v>
      </c>
      <c r="H26" s="20">
        <f t="shared" si="5"/>
        <v>30.587865538461536</v>
      </c>
    </row>
    <row r="27" spans="1:8" x14ac:dyDescent="0.3">
      <c r="A27" s="8">
        <f t="shared" si="6"/>
        <v>20</v>
      </c>
      <c r="B27" s="18">
        <v>62120.62</v>
      </c>
      <c r="C27" s="18">
        <f t="shared" si="0"/>
        <v>65922.401943999997</v>
      </c>
      <c r="D27" s="18">
        <f t="shared" si="1"/>
        <v>5493.5334953333331</v>
      </c>
      <c r="E27" s="19">
        <f t="shared" si="2"/>
        <v>33.361539445344128</v>
      </c>
      <c r="F27" s="19">
        <f t="shared" si="3"/>
        <v>16.680769722672064</v>
      </c>
      <c r="G27" s="19">
        <f t="shared" si="4"/>
        <v>6.6723078890688257</v>
      </c>
      <c r="H27" s="20">
        <f t="shared" si="5"/>
        <v>31.69346247307692</v>
      </c>
    </row>
    <row r="28" spans="1:8" x14ac:dyDescent="0.3">
      <c r="A28" s="8">
        <f t="shared" si="6"/>
        <v>21</v>
      </c>
      <c r="B28" s="18">
        <v>62120.62</v>
      </c>
      <c r="C28" s="18">
        <f t="shared" si="0"/>
        <v>65922.401943999997</v>
      </c>
      <c r="D28" s="18">
        <f t="shared" si="1"/>
        <v>5493.5334953333331</v>
      </c>
      <c r="E28" s="19">
        <f t="shared" si="2"/>
        <v>33.361539445344128</v>
      </c>
      <c r="F28" s="19">
        <f t="shared" si="3"/>
        <v>16.680769722672064</v>
      </c>
      <c r="G28" s="19">
        <f t="shared" si="4"/>
        <v>6.6723078890688257</v>
      </c>
      <c r="H28" s="20">
        <f t="shared" si="5"/>
        <v>31.69346247307692</v>
      </c>
    </row>
    <row r="29" spans="1:8" x14ac:dyDescent="0.3">
      <c r="A29" s="8">
        <f t="shared" si="6"/>
        <v>22</v>
      </c>
      <c r="B29" s="18">
        <v>64528.36</v>
      </c>
      <c r="C29" s="18">
        <f t="shared" si="0"/>
        <v>68477.495631999991</v>
      </c>
      <c r="D29" s="18">
        <f t="shared" si="1"/>
        <v>5706.4579693333335</v>
      </c>
      <c r="E29" s="19">
        <f t="shared" si="2"/>
        <v>34.654603052631572</v>
      </c>
      <c r="F29" s="19">
        <f t="shared" si="3"/>
        <v>17.327301526315786</v>
      </c>
      <c r="G29" s="19">
        <f t="shared" si="4"/>
        <v>6.9309206105263144</v>
      </c>
      <c r="H29" s="20">
        <f t="shared" si="5"/>
        <v>32.921872899999997</v>
      </c>
    </row>
    <row r="30" spans="1:8" x14ac:dyDescent="0.3">
      <c r="A30" s="8">
        <f t="shared" si="6"/>
        <v>23</v>
      </c>
      <c r="B30" s="18">
        <v>66936.160000000003</v>
      </c>
      <c r="C30" s="18">
        <f t="shared" si="0"/>
        <v>71032.652992000003</v>
      </c>
      <c r="D30" s="18">
        <f t="shared" si="1"/>
        <v>5919.387749333333</v>
      </c>
      <c r="E30" s="19">
        <f t="shared" si="2"/>
        <v>35.947698882591098</v>
      </c>
      <c r="F30" s="19">
        <f t="shared" si="3"/>
        <v>17.973849441295549</v>
      </c>
      <c r="G30" s="19">
        <f t="shared" si="4"/>
        <v>7.1895397765182194</v>
      </c>
      <c r="H30" s="20">
        <f t="shared" si="5"/>
        <v>34.150313938461537</v>
      </c>
    </row>
    <row r="31" spans="1:8" x14ac:dyDescent="0.3">
      <c r="A31" s="8">
        <f t="shared" si="6"/>
        <v>24</v>
      </c>
      <c r="B31" s="18">
        <v>68862.39</v>
      </c>
      <c r="C31" s="18">
        <f t="shared" si="0"/>
        <v>73076.768268</v>
      </c>
      <c r="D31" s="18">
        <f t="shared" si="1"/>
        <v>6089.730689</v>
      </c>
      <c r="E31" s="19">
        <f t="shared" si="2"/>
        <v>36.982170176113357</v>
      </c>
      <c r="F31" s="19">
        <f t="shared" si="3"/>
        <v>18.491085088056678</v>
      </c>
      <c r="G31" s="19">
        <f t="shared" si="4"/>
        <v>7.3964340352226712</v>
      </c>
      <c r="H31" s="20">
        <f t="shared" si="5"/>
        <v>35.133061667307693</v>
      </c>
    </row>
    <row r="32" spans="1:8" x14ac:dyDescent="0.3">
      <c r="A32" s="8">
        <f t="shared" si="6"/>
        <v>25</v>
      </c>
      <c r="B32" s="18">
        <v>68987.320000000007</v>
      </c>
      <c r="C32" s="18">
        <f t="shared" si="0"/>
        <v>73209.343984000006</v>
      </c>
      <c r="D32" s="18">
        <f t="shared" si="1"/>
        <v>6100.7786653333333</v>
      </c>
      <c r="E32" s="19">
        <f t="shared" si="2"/>
        <v>37.049263149797575</v>
      </c>
      <c r="F32" s="19">
        <f t="shared" si="3"/>
        <v>18.524631574898788</v>
      </c>
      <c r="G32" s="19">
        <f t="shared" si="4"/>
        <v>7.4098526299595147</v>
      </c>
      <c r="H32" s="20">
        <f t="shared" si="5"/>
        <v>35.196799992307696</v>
      </c>
    </row>
    <row r="33" spans="1:8" x14ac:dyDescent="0.3">
      <c r="A33" s="8">
        <f t="shared" si="6"/>
        <v>26</v>
      </c>
      <c r="B33" s="18">
        <v>69103.09</v>
      </c>
      <c r="C33" s="18">
        <f t="shared" si="0"/>
        <v>73332.199107999986</v>
      </c>
      <c r="D33" s="18">
        <f t="shared" si="1"/>
        <v>6111.0165923333325</v>
      </c>
      <c r="E33" s="19">
        <f t="shared" si="2"/>
        <v>37.111436795546553</v>
      </c>
      <c r="F33" s="19">
        <f t="shared" si="3"/>
        <v>18.555718397773276</v>
      </c>
      <c r="G33" s="19">
        <f t="shared" si="4"/>
        <v>7.4222873591093101</v>
      </c>
      <c r="H33" s="20">
        <f t="shared" si="5"/>
        <v>35.255864955769226</v>
      </c>
    </row>
    <row r="34" spans="1:8" x14ac:dyDescent="0.3">
      <c r="A34" s="8">
        <f t="shared" si="6"/>
        <v>27</v>
      </c>
      <c r="B34" s="18">
        <v>69210.34</v>
      </c>
      <c r="C34" s="18">
        <f t="shared" si="0"/>
        <v>73446.012807999985</v>
      </c>
      <c r="D34" s="18">
        <f t="shared" si="1"/>
        <v>6120.5010673333327</v>
      </c>
      <c r="E34" s="19">
        <f t="shared" si="2"/>
        <v>37.16903482186234</v>
      </c>
      <c r="F34" s="19">
        <f t="shared" si="3"/>
        <v>18.58451741093117</v>
      </c>
      <c r="G34" s="19">
        <f t="shared" si="4"/>
        <v>7.4338069643724678</v>
      </c>
      <c r="H34" s="20">
        <f t="shared" si="5"/>
        <v>35.31058308076922</v>
      </c>
    </row>
    <row r="35" spans="1:8" x14ac:dyDescent="0.3">
      <c r="A35" s="8">
        <f t="shared" si="6"/>
        <v>28</v>
      </c>
      <c r="B35" s="18">
        <v>69309.710000000006</v>
      </c>
      <c r="C35" s="18">
        <f t="shared" si="0"/>
        <v>73551.464252000005</v>
      </c>
      <c r="D35" s="18">
        <f t="shared" si="1"/>
        <v>6129.2886876666662</v>
      </c>
      <c r="E35" s="19">
        <f t="shared" si="2"/>
        <v>37.222400937246967</v>
      </c>
      <c r="F35" s="19">
        <f t="shared" si="3"/>
        <v>18.611200468623483</v>
      </c>
      <c r="G35" s="19">
        <f t="shared" si="4"/>
        <v>7.4444801874493933</v>
      </c>
      <c r="H35" s="20">
        <f t="shared" si="5"/>
        <v>35.36128089038462</v>
      </c>
    </row>
    <row r="36" spans="1:8" x14ac:dyDescent="0.3">
      <c r="A36" s="8">
        <f t="shared" si="6"/>
        <v>29</v>
      </c>
      <c r="B36" s="18">
        <v>69401.72</v>
      </c>
      <c r="C36" s="18">
        <f t="shared" si="0"/>
        <v>73649.105263999998</v>
      </c>
      <c r="D36" s="18">
        <f t="shared" si="1"/>
        <v>6137.4254386666662</v>
      </c>
      <c r="E36" s="19">
        <f t="shared" si="2"/>
        <v>37.271814404858297</v>
      </c>
      <c r="F36" s="19">
        <f t="shared" si="3"/>
        <v>18.635907202429149</v>
      </c>
      <c r="G36" s="19">
        <f t="shared" si="4"/>
        <v>7.4543628809716598</v>
      </c>
      <c r="H36" s="20">
        <f t="shared" si="5"/>
        <v>35.408223684615386</v>
      </c>
    </row>
    <row r="37" spans="1:8" x14ac:dyDescent="0.3">
      <c r="A37" s="8">
        <f t="shared" si="6"/>
        <v>30</v>
      </c>
      <c r="B37" s="18">
        <v>69487.02</v>
      </c>
      <c r="C37" s="18">
        <f t="shared" si="0"/>
        <v>73739.625623999993</v>
      </c>
      <c r="D37" s="18">
        <f t="shared" si="1"/>
        <v>6144.9688019999994</v>
      </c>
      <c r="E37" s="19">
        <f t="shared" si="2"/>
        <v>37.317624303643719</v>
      </c>
      <c r="F37" s="19">
        <f t="shared" si="3"/>
        <v>18.658812151821859</v>
      </c>
      <c r="G37" s="19">
        <f t="shared" si="4"/>
        <v>7.4635248607287439</v>
      </c>
      <c r="H37" s="20">
        <f t="shared" si="5"/>
        <v>35.451743088461534</v>
      </c>
    </row>
    <row r="38" spans="1:8" x14ac:dyDescent="0.3">
      <c r="A38" s="8">
        <f t="shared" si="6"/>
        <v>31</v>
      </c>
      <c r="B38" s="18">
        <v>69565.960000000006</v>
      </c>
      <c r="C38" s="18">
        <f t="shared" si="0"/>
        <v>73823.396752000001</v>
      </c>
      <c r="D38" s="18">
        <f t="shared" si="1"/>
        <v>6151.9497293333334</v>
      </c>
      <c r="E38" s="19">
        <f t="shared" si="2"/>
        <v>37.360018599190283</v>
      </c>
      <c r="F38" s="19">
        <f t="shared" si="3"/>
        <v>18.680009299595142</v>
      </c>
      <c r="G38" s="19">
        <f t="shared" si="4"/>
        <v>7.4720037198380567</v>
      </c>
      <c r="H38" s="20">
        <f t="shared" si="5"/>
        <v>35.492017669230769</v>
      </c>
    </row>
    <row r="39" spans="1:8" x14ac:dyDescent="0.3">
      <c r="A39" s="8">
        <f t="shared" si="6"/>
        <v>32</v>
      </c>
      <c r="B39" s="18">
        <v>69639.09</v>
      </c>
      <c r="C39" s="18">
        <f t="shared" si="0"/>
        <v>73901.002307999996</v>
      </c>
      <c r="D39" s="18">
        <f t="shared" si="1"/>
        <v>6158.416858999999</v>
      </c>
      <c r="E39" s="19">
        <f t="shared" si="2"/>
        <v>37.399292665991901</v>
      </c>
      <c r="F39" s="19">
        <f t="shared" si="3"/>
        <v>18.69964633299595</v>
      </c>
      <c r="G39" s="19">
        <f t="shared" si="4"/>
        <v>7.4798585331983798</v>
      </c>
      <c r="H39" s="20">
        <f t="shared" si="5"/>
        <v>35.529328032692305</v>
      </c>
    </row>
    <row r="40" spans="1:8" x14ac:dyDescent="0.3">
      <c r="A40" s="8">
        <f t="shared" si="6"/>
        <v>33</v>
      </c>
      <c r="B40" s="18">
        <v>69706.77</v>
      </c>
      <c r="C40" s="18">
        <f t="shared" si="0"/>
        <v>73972.824324000001</v>
      </c>
      <c r="D40" s="18">
        <f t="shared" si="1"/>
        <v>6164.4020269999992</v>
      </c>
      <c r="E40" s="19">
        <f t="shared" si="2"/>
        <v>37.435639840080974</v>
      </c>
      <c r="F40" s="19">
        <f t="shared" si="3"/>
        <v>18.717819920040487</v>
      </c>
      <c r="G40" s="19">
        <f t="shared" si="4"/>
        <v>7.4871279680161944</v>
      </c>
      <c r="H40" s="20">
        <f t="shared" si="5"/>
        <v>35.563857848076921</v>
      </c>
    </row>
    <row r="41" spans="1:8" x14ac:dyDescent="0.3">
      <c r="A41" s="8">
        <f t="shared" si="6"/>
        <v>34</v>
      </c>
      <c r="B41" s="18">
        <v>69769.490000000005</v>
      </c>
      <c r="C41" s="18">
        <f t="shared" si="0"/>
        <v>74039.382788000003</v>
      </c>
      <c r="D41" s="18">
        <f t="shared" si="1"/>
        <v>6169.9485656666666</v>
      </c>
      <c r="E41" s="19">
        <f t="shared" si="2"/>
        <v>37.46932327327935</v>
      </c>
      <c r="F41" s="19">
        <f t="shared" si="3"/>
        <v>18.734661636639675</v>
      </c>
      <c r="G41" s="19">
        <f t="shared" si="4"/>
        <v>7.4938646546558703</v>
      </c>
      <c r="H41" s="20">
        <f t="shared" si="5"/>
        <v>35.595857109615388</v>
      </c>
    </row>
    <row r="42" spans="1:8" x14ac:dyDescent="0.3">
      <c r="A42" s="21">
        <f t="shared" si="6"/>
        <v>35</v>
      </c>
      <c r="B42" s="22">
        <v>69827.520000000004</v>
      </c>
      <c r="C42" s="22">
        <f t="shared" si="0"/>
        <v>74100.964223999996</v>
      </c>
      <c r="D42" s="22">
        <f t="shared" si="1"/>
        <v>6175.0803519999999</v>
      </c>
      <c r="E42" s="23">
        <f t="shared" si="2"/>
        <v>37.500487967611335</v>
      </c>
      <c r="F42" s="23">
        <f t="shared" si="3"/>
        <v>18.750243983805667</v>
      </c>
      <c r="G42" s="23">
        <f t="shared" si="4"/>
        <v>7.5000975935222671</v>
      </c>
      <c r="H42" s="24">
        <f t="shared" si="5"/>
        <v>35.625463569230767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32</v>
      </c>
      <c r="B1" s="1" t="s">
        <v>63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41446.93</v>
      </c>
      <c r="C7" s="18">
        <f t="shared" ref="C7:C42" si="0">B7*$D$3</f>
        <v>43983.482115999999</v>
      </c>
      <c r="D7" s="18">
        <f t="shared" ref="D7:D42" si="1">B7/12*$D$3</f>
        <v>3665.290176333333</v>
      </c>
      <c r="E7" s="19">
        <f t="shared" ref="E7:E42" si="2">C7/1976</f>
        <v>22.258847224696357</v>
      </c>
      <c r="F7" s="19">
        <f>E7/2</f>
        <v>11.129423612348178</v>
      </c>
      <c r="G7" s="19">
        <f>E7/5</f>
        <v>4.4517694449392717</v>
      </c>
      <c r="H7" s="20">
        <f>C7/2080</f>
        <v>21.145904863461539</v>
      </c>
    </row>
    <row r="8" spans="1:8" x14ac:dyDescent="0.3">
      <c r="A8" s="8">
        <f>A7+1</f>
        <v>1</v>
      </c>
      <c r="B8" s="18">
        <v>42642.55</v>
      </c>
      <c r="C8" s="18">
        <f t="shared" si="0"/>
        <v>45252.274059999996</v>
      </c>
      <c r="D8" s="18">
        <f t="shared" si="1"/>
        <v>3771.0228383333333</v>
      </c>
      <c r="E8" s="19">
        <f t="shared" si="2"/>
        <v>22.900948410931171</v>
      </c>
      <c r="F8" s="19">
        <f t="shared" ref="F8:F42" si="3">E8/2</f>
        <v>11.450474205465586</v>
      </c>
      <c r="G8" s="19">
        <f t="shared" ref="G8:G42" si="4">E8/5</f>
        <v>4.5801896821862345</v>
      </c>
      <c r="H8" s="20">
        <f t="shared" ref="H8:H42" si="5">C8/2080</f>
        <v>21.755900990384614</v>
      </c>
    </row>
    <row r="9" spans="1:8" x14ac:dyDescent="0.3">
      <c r="A9" s="8">
        <f t="shared" ref="A9:A42" si="6">A8+1</f>
        <v>2</v>
      </c>
      <c r="B9" s="18">
        <v>43887.96</v>
      </c>
      <c r="C9" s="18">
        <f t="shared" si="0"/>
        <v>46573.903151999999</v>
      </c>
      <c r="D9" s="18">
        <f t="shared" si="1"/>
        <v>3881.1585959999998</v>
      </c>
      <c r="E9" s="19">
        <f t="shared" si="2"/>
        <v>23.569789044534414</v>
      </c>
      <c r="F9" s="19">
        <f t="shared" si="3"/>
        <v>11.784894522267207</v>
      </c>
      <c r="G9" s="19">
        <f t="shared" si="4"/>
        <v>4.7139578089068825</v>
      </c>
      <c r="H9" s="20">
        <f t="shared" si="5"/>
        <v>22.391299592307693</v>
      </c>
    </row>
    <row r="10" spans="1:8" x14ac:dyDescent="0.3">
      <c r="A10" s="8">
        <f t="shared" si="6"/>
        <v>3</v>
      </c>
      <c r="B10" s="18">
        <v>45133.31</v>
      </c>
      <c r="C10" s="18">
        <f t="shared" si="0"/>
        <v>47895.468571999991</v>
      </c>
      <c r="D10" s="18">
        <f t="shared" si="1"/>
        <v>3991.2890476666662</v>
      </c>
      <c r="E10" s="19">
        <f t="shared" si="2"/>
        <v>24.238597455465584</v>
      </c>
      <c r="F10" s="19">
        <f t="shared" si="3"/>
        <v>12.119298727732792</v>
      </c>
      <c r="G10" s="19">
        <f t="shared" si="4"/>
        <v>4.847719491093117</v>
      </c>
      <c r="H10" s="20">
        <f t="shared" si="5"/>
        <v>23.026667582692305</v>
      </c>
    </row>
    <row r="11" spans="1:8" x14ac:dyDescent="0.3">
      <c r="A11" s="8">
        <f t="shared" si="6"/>
        <v>4</v>
      </c>
      <c r="B11" s="18">
        <v>46627.839999999997</v>
      </c>
      <c r="C11" s="18">
        <f t="shared" si="0"/>
        <v>49481.463807999993</v>
      </c>
      <c r="D11" s="18">
        <f t="shared" si="1"/>
        <v>4123.4553173333325</v>
      </c>
      <c r="E11" s="19">
        <f t="shared" si="2"/>
        <v>25.041226623481776</v>
      </c>
      <c r="F11" s="19">
        <f t="shared" si="3"/>
        <v>12.520613311740888</v>
      </c>
      <c r="G11" s="19">
        <f t="shared" si="4"/>
        <v>5.0082453246963556</v>
      </c>
      <c r="H11" s="20">
        <f t="shared" si="5"/>
        <v>23.78916529230769</v>
      </c>
    </row>
    <row r="12" spans="1:8" x14ac:dyDescent="0.3">
      <c r="A12" s="8">
        <f t="shared" si="6"/>
        <v>5</v>
      </c>
      <c r="B12" s="18">
        <v>48570.63</v>
      </c>
      <c r="C12" s="18">
        <f t="shared" si="0"/>
        <v>51543.152555999994</v>
      </c>
      <c r="D12" s="18">
        <f t="shared" si="1"/>
        <v>4295.2627129999992</v>
      </c>
      <c r="E12" s="19">
        <f t="shared" si="2"/>
        <v>26.084591374493925</v>
      </c>
      <c r="F12" s="19">
        <f t="shared" si="3"/>
        <v>13.042295687246963</v>
      </c>
      <c r="G12" s="19">
        <f t="shared" si="4"/>
        <v>5.2169182748987852</v>
      </c>
      <c r="H12" s="20">
        <f t="shared" si="5"/>
        <v>24.780361805769228</v>
      </c>
    </row>
    <row r="13" spans="1:8" x14ac:dyDescent="0.3">
      <c r="A13" s="8">
        <f t="shared" si="6"/>
        <v>6</v>
      </c>
      <c r="B13" s="18">
        <v>48570.63</v>
      </c>
      <c r="C13" s="18">
        <f t="shared" si="0"/>
        <v>51543.152555999994</v>
      </c>
      <c r="D13" s="18">
        <f t="shared" si="1"/>
        <v>4295.2627129999992</v>
      </c>
      <c r="E13" s="19">
        <f t="shared" si="2"/>
        <v>26.084591374493925</v>
      </c>
      <c r="F13" s="19">
        <f t="shared" si="3"/>
        <v>13.042295687246963</v>
      </c>
      <c r="G13" s="19">
        <f t="shared" si="4"/>
        <v>5.2169182748987852</v>
      </c>
      <c r="H13" s="20">
        <f t="shared" si="5"/>
        <v>24.780361805769228</v>
      </c>
    </row>
    <row r="14" spans="1:8" x14ac:dyDescent="0.3">
      <c r="A14" s="8">
        <f t="shared" si="6"/>
        <v>7</v>
      </c>
      <c r="B14" s="18">
        <v>50563.28</v>
      </c>
      <c r="C14" s="18">
        <f t="shared" si="0"/>
        <v>53657.752735999995</v>
      </c>
      <c r="D14" s="18">
        <f t="shared" si="1"/>
        <v>4471.4793946666659</v>
      </c>
      <c r="E14" s="19">
        <f t="shared" si="2"/>
        <v>27.1547331659919</v>
      </c>
      <c r="F14" s="19">
        <f t="shared" si="3"/>
        <v>13.57736658299595</v>
      </c>
      <c r="G14" s="19">
        <f t="shared" si="4"/>
        <v>5.4309466331983796</v>
      </c>
      <c r="H14" s="20">
        <f t="shared" si="5"/>
        <v>25.796996507692306</v>
      </c>
    </row>
    <row r="15" spans="1:8" x14ac:dyDescent="0.3">
      <c r="A15" s="8">
        <f t="shared" si="6"/>
        <v>8</v>
      </c>
      <c r="B15" s="18">
        <v>50563.28</v>
      </c>
      <c r="C15" s="18">
        <f t="shared" si="0"/>
        <v>53657.752735999995</v>
      </c>
      <c r="D15" s="18">
        <f t="shared" si="1"/>
        <v>4471.4793946666659</v>
      </c>
      <c r="E15" s="19">
        <f t="shared" si="2"/>
        <v>27.1547331659919</v>
      </c>
      <c r="F15" s="19">
        <f t="shared" si="3"/>
        <v>13.57736658299595</v>
      </c>
      <c r="G15" s="19">
        <f t="shared" si="4"/>
        <v>5.4309466331983796</v>
      </c>
      <c r="H15" s="20">
        <f t="shared" si="5"/>
        <v>25.796996507692306</v>
      </c>
    </row>
    <row r="16" spans="1:8" x14ac:dyDescent="0.3">
      <c r="A16" s="8">
        <f t="shared" si="6"/>
        <v>9</v>
      </c>
      <c r="B16" s="18">
        <v>52555.9</v>
      </c>
      <c r="C16" s="18">
        <f t="shared" si="0"/>
        <v>55772.321079999994</v>
      </c>
      <c r="D16" s="18">
        <f t="shared" si="1"/>
        <v>4647.6934233333332</v>
      </c>
      <c r="E16" s="19">
        <f t="shared" si="2"/>
        <v>28.224858846153843</v>
      </c>
      <c r="F16" s="19">
        <f t="shared" si="3"/>
        <v>14.112429423076922</v>
      </c>
      <c r="G16" s="19">
        <f t="shared" si="4"/>
        <v>5.6449717692307688</v>
      </c>
      <c r="H16" s="20">
        <f t="shared" si="5"/>
        <v>26.813615903846152</v>
      </c>
    </row>
    <row r="17" spans="1:8" x14ac:dyDescent="0.3">
      <c r="A17" s="8">
        <f t="shared" si="6"/>
        <v>10</v>
      </c>
      <c r="B17" s="18">
        <v>52555.9</v>
      </c>
      <c r="C17" s="18">
        <f t="shared" si="0"/>
        <v>55772.321079999994</v>
      </c>
      <c r="D17" s="18">
        <f t="shared" si="1"/>
        <v>4647.6934233333332</v>
      </c>
      <c r="E17" s="19">
        <f t="shared" si="2"/>
        <v>28.224858846153843</v>
      </c>
      <c r="F17" s="19">
        <f t="shared" si="3"/>
        <v>14.112429423076922</v>
      </c>
      <c r="G17" s="19">
        <f t="shared" si="4"/>
        <v>5.6449717692307688</v>
      </c>
      <c r="H17" s="20">
        <f t="shared" si="5"/>
        <v>26.813615903846152</v>
      </c>
    </row>
    <row r="18" spans="1:8" x14ac:dyDescent="0.3">
      <c r="A18" s="8">
        <f t="shared" si="6"/>
        <v>11</v>
      </c>
      <c r="B18" s="18">
        <v>55046.71</v>
      </c>
      <c r="C18" s="18">
        <f t="shared" si="0"/>
        <v>58415.568651999994</v>
      </c>
      <c r="D18" s="18">
        <f t="shared" si="1"/>
        <v>4867.9640543333326</v>
      </c>
      <c r="E18" s="19">
        <f t="shared" si="2"/>
        <v>29.562534742914977</v>
      </c>
      <c r="F18" s="19">
        <f t="shared" si="3"/>
        <v>14.781267371457488</v>
      </c>
      <c r="G18" s="19">
        <f t="shared" si="4"/>
        <v>5.9125069485829957</v>
      </c>
      <c r="H18" s="20">
        <f t="shared" si="5"/>
        <v>28.084408005769227</v>
      </c>
    </row>
    <row r="19" spans="1:8" x14ac:dyDescent="0.3">
      <c r="A19" s="8">
        <f t="shared" si="6"/>
        <v>12</v>
      </c>
      <c r="B19" s="18">
        <v>55046.71</v>
      </c>
      <c r="C19" s="18">
        <f t="shared" si="0"/>
        <v>58415.568651999994</v>
      </c>
      <c r="D19" s="18">
        <f t="shared" si="1"/>
        <v>4867.9640543333326</v>
      </c>
      <c r="E19" s="19">
        <f t="shared" si="2"/>
        <v>29.562534742914977</v>
      </c>
      <c r="F19" s="19">
        <f t="shared" si="3"/>
        <v>14.781267371457488</v>
      </c>
      <c r="G19" s="19">
        <f t="shared" si="4"/>
        <v>5.9125069485829957</v>
      </c>
      <c r="H19" s="20">
        <f t="shared" si="5"/>
        <v>28.084408005769227</v>
      </c>
    </row>
    <row r="20" spans="1:8" x14ac:dyDescent="0.3">
      <c r="A20" s="8">
        <f t="shared" si="6"/>
        <v>13</v>
      </c>
      <c r="B20" s="18">
        <v>57288.45</v>
      </c>
      <c r="C20" s="18">
        <f t="shared" si="0"/>
        <v>60794.503139999993</v>
      </c>
      <c r="D20" s="18">
        <f t="shared" si="1"/>
        <v>5066.2085949999991</v>
      </c>
      <c r="E20" s="19">
        <f t="shared" si="2"/>
        <v>30.766448957489875</v>
      </c>
      <c r="F20" s="19">
        <f t="shared" si="3"/>
        <v>15.383224478744937</v>
      </c>
      <c r="G20" s="19">
        <f t="shared" si="4"/>
        <v>6.1532897914979747</v>
      </c>
      <c r="H20" s="20">
        <f t="shared" si="5"/>
        <v>29.228126509615382</v>
      </c>
    </row>
    <row r="21" spans="1:8" x14ac:dyDescent="0.3">
      <c r="A21" s="8">
        <f t="shared" si="6"/>
        <v>14</v>
      </c>
      <c r="B21" s="18">
        <v>57288.45</v>
      </c>
      <c r="C21" s="18">
        <f t="shared" si="0"/>
        <v>60794.503139999993</v>
      </c>
      <c r="D21" s="18">
        <f t="shared" si="1"/>
        <v>5066.2085949999991</v>
      </c>
      <c r="E21" s="19">
        <f t="shared" si="2"/>
        <v>30.766448957489875</v>
      </c>
      <c r="F21" s="19">
        <f t="shared" si="3"/>
        <v>15.383224478744937</v>
      </c>
      <c r="G21" s="19">
        <f t="shared" si="4"/>
        <v>6.1532897914979747</v>
      </c>
      <c r="H21" s="20">
        <f t="shared" si="5"/>
        <v>29.228126509615382</v>
      </c>
    </row>
    <row r="22" spans="1:8" x14ac:dyDescent="0.3">
      <c r="A22" s="8">
        <f t="shared" si="6"/>
        <v>15</v>
      </c>
      <c r="B22" s="18">
        <v>59530.18</v>
      </c>
      <c r="C22" s="18">
        <f t="shared" si="0"/>
        <v>63173.427015999994</v>
      </c>
      <c r="D22" s="18">
        <f t="shared" si="1"/>
        <v>5264.4522513333332</v>
      </c>
      <c r="E22" s="19">
        <f t="shared" si="2"/>
        <v>31.970357801619429</v>
      </c>
      <c r="F22" s="19">
        <f t="shared" si="3"/>
        <v>15.985178900809714</v>
      </c>
      <c r="G22" s="19">
        <f t="shared" si="4"/>
        <v>6.3940715603238854</v>
      </c>
      <c r="H22" s="20">
        <f t="shared" si="5"/>
        <v>30.371839911538459</v>
      </c>
    </row>
    <row r="23" spans="1:8" x14ac:dyDescent="0.3">
      <c r="A23" s="8">
        <f t="shared" si="6"/>
        <v>16</v>
      </c>
      <c r="B23" s="18">
        <v>59530.18</v>
      </c>
      <c r="C23" s="18">
        <f t="shared" si="0"/>
        <v>63173.427015999994</v>
      </c>
      <c r="D23" s="18">
        <f t="shared" si="1"/>
        <v>5264.4522513333332</v>
      </c>
      <c r="E23" s="19">
        <f t="shared" si="2"/>
        <v>31.970357801619429</v>
      </c>
      <c r="F23" s="19">
        <f t="shared" si="3"/>
        <v>15.985178900809714</v>
      </c>
      <c r="G23" s="19">
        <f t="shared" si="4"/>
        <v>6.3940715603238854</v>
      </c>
      <c r="H23" s="20">
        <f t="shared" si="5"/>
        <v>30.371839911538459</v>
      </c>
    </row>
    <row r="24" spans="1:8" x14ac:dyDescent="0.3">
      <c r="A24" s="8">
        <f t="shared" si="6"/>
        <v>17</v>
      </c>
      <c r="B24" s="18">
        <v>62020.99</v>
      </c>
      <c r="C24" s="18">
        <f t="shared" si="0"/>
        <v>65816.674587999994</v>
      </c>
      <c r="D24" s="18">
        <f t="shared" si="1"/>
        <v>5484.7228823333335</v>
      </c>
      <c r="E24" s="19">
        <f t="shared" si="2"/>
        <v>33.308033698380562</v>
      </c>
      <c r="F24" s="19">
        <f t="shared" si="3"/>
        <v>16.654016849190281</v>
      </c>
      <c r="G24" s="19">
        <f t="shared" si="4"/>
        <v>6.6616067396761123</v>
      </c>
      <c r="H24" s="20">
        <f t="shared" si="5"/>
        <v>31.642632013461537</v>
      </c>
    </row>
    <row r="25" spans="1:8" x14ac:dyDescent="0.3">
      <c r="A25" s="8">
        <f t="shared" si="6"/>
        <v>18</v>
      </c>
      <c r="B25" s="18">
        <v>62020.99</v>
      </c>
      <c r="C25" s="18">
        <f t="shared" si="0"/>
        <v>65816.674587999994</v>
      </c>
      <c r="D25" s="18">
        <f t="shared" si="1"/>
        <v>5484.7228823333335</v>
      </c>
      <c r="E25" s="19">
        <f t="shared" si="2"/>
        <v>33.308033698380562</v>
      </c>
      <c r="F25" s="19">
        <f t="shared" si="3"/>
        <v>16.654016849190281</v>
      </c>
      <c r="G25" s="19">
        <f t="shared" si="4"/>
        <v>6.6616067396761123</v>
      </c>
      <c r="H25" s="20">
        <f t="shared" si="5"/>
        <v>31.642632013461537</v>
      </c>
    </row>
    <row r="26" spans="1:8" x14ac:dyDescent="0.3">
      <c r="A26" s="8">
        <f t="shared" si="6"/>
        <v>19</v>
      </c>
      <c r="B26" s="18">
        <v>62020.99</v>
      </c>
      <c r="C26" s="18">
        <f t="shared" si="0"/>
        <v>65816.674587999994</v>
      </c>
      <c r="D26" s="18">
        <f t="shared" si="1"/>
        <v>5484.7228823333335</v>
      </c>
      <c r="E26" s="19">
        <f t="shared" si="2"/>
        <v>33.308033698380562</v>
      </c>
      <c r="F26" s="19">
        <f t="shared" si="3"/>
        <v>16.654016849190281</v>
      </c>
      <c r="G26" s="19">
        <f t="shared" si="4"/>
        <v>6.6616067396761123</v>
      </c>
      <c r="H26" s="20">
        <f t="shared" si="5"/>
        <v>31.642632013461537</v>
      </c>
    </row>
    <row r="27" spans="1:8" x14ac:dyDescent="0.3">
      <c r="A27" s="8">
        <f t="shared" si="6"/>
        <v>20</v>
      </c>
      <c r="B27" s="18">
        <v>64262.69</v>
      </c>
      <c r="C27" s="18">
        <f t="shared" si="0"/>
        <v>68195.566628</v>
      </c>
      <c r="D27" s="18">
        <f t="shared" si="1"/>
        <v>5682.9638856666661</v>
      </c>
      <c r="E27" s="19">
        <f t="shared" si="2"/>
        <v>34.511926431174089</v>
      </c>
      <c r="F27" s="19">
        <f t="shared" si="3"/>
        <v>17.255963215587045</v>
      </c>
      <c r="G27" s="19">
        <f t="shared" si="4"/>
        <v>6.9023852862348178</v>
      </c>
      <c r="H27" s="20">
        <f t="shared" si="5"/>
        <v>32.786330109615385</v>
      </c>
    </row>
    <row r="28" spans="1:8" x14ac:dyDescent="0.3">
      <c r="A28" s="8">
        <f t="shared" si="6"/>
        <v>21</v>
      </c>
      <c r="B28" s="18">
        <v>64262.69</v>
      </c>
      <c r="C28" s="18">
        <f t="shared" si="0"/>
        <v>68195.566628</v>
      </c>
      <c r="D28" s="18">
        <f t="shared" si="1"/>
        <v>5682.9638856666661</v>
      </c>
      <c r="E28" s="19">
        <f t="shared" si="2"/>
        <v>34.511926431174089</v>
      </c>
      <c r="F28" s="19">
        <f t="shared" si="3"/>
        <v>17.255963215587045</v>
      </c>
      <c r="G28" s="19">
        <f t="shared" si="4"/>
        <v>6.9023852862348178</v>
      </c>
      <c r="H28" s="20">
        <f t="shared" si="5"/>
        <v>32.786330109615385</v>
      </c>
    </row>
    <row r="29" spans="1:8" x14ac:dyDescent="0.3">
      <c r="A29" s="8">
        <f t="shared" si="6"/>
        <v>22</v>
      </c>
      <c r="B29" s="18">
        <v>66753.5</v>
      </c>
      <c r="C29" s="18">
        <f t="shared" si="0"/>
        <v>70838.814199999993</v>
      </c>
      <c r="D29" s="18">
        <f t="shared" si="1"/>
        <v>5903.2345166666664</v>
      </c>
      <c r="E29" s="19">
        <f t="shared" si="2"/>
        <v>35.849602327935216</v>
      </c>
      <c r="F29" s="19">
        <f t="shared" si="3"/>
        <v>17.924801163967608</v>
      </c>
      <c r="G29" s="19">
        <f t="shared" si="4"/>
        <v>7.169920465587043</v>
      </c>
      <c r="H29" s="20">
        <f t="shared" si="5"/>
        <v>34.057122211538456</v>
      </c>
    </row>
    <row r="30" spans="1:8" x14ac:dyDescent="0.3">
      <c r="A30" s="8">
        <f t="shared" si="6"/>
        <v>23</v>
      </c>
      <c r="B30" s="18">
        <v>69244.289999999994</v>
      </c>
      <c r="C30" s="18">
        <f t="shared" si="0"/>
        <v>73482.04054799999</v>
      </c>
      <c r="D30" s="18">
        <f t="shared" si="1"/>
        <v>6123.5033789999989</v>
      </c>
      <c r="E30" s="19">
        <f t="shared" si="2"/>
        <v>37.187267483805662</v>
      </c>
      <c r="F30" s="19">
        <f t="shared" si="3"/>
        <v>18.593633741902831</v>
      </c>
      <c r="G30" s="19">
        <f t="shared" si="4"/>
        <v>7.4374534967611323</v>
      </c>
      <c r="H30" s="20">
        <f t="shared" si="5"/>
        <v>35.327904109615382</v>
      </c>
    </row>
    <row r="31" spans="1:8" x14ac:dyDescent="0.3">
      <c r="A31" s="8">
        <f t="shared" si="6"/>
        <v>24</v>
      </c>
      <c r="B31" s="18">
        <v>71236.92</v>
      </c>
      <c r="C31" s="18">
        <f t="shared" si="0"/>
        <v>75596.619503999988</v>
      </c>
      <c r="D31" s="18">
        <f t="shared" si="1"/>
        <v>6299.7182919999996</v>
      </c>
      <c r="E31" s="19">
        <f t="shared" si="2"/>
        <v>38.25739853441295</v>
      </c>
      <c r="F31" s="19">
        <f t="shared" si="3"/>
        <v>19.128699267206475</v>
      </c>
      <c r="G31" s="19">
        <f t="shared" si="4"/>
        <v>7.6514797068825899</v>
      </c>
      <c r="H31" s="20">
        <f t="shared" si="5"/>
        <v>36.344528607692304</v>
      </c>
    </row>
    <row r="32" spans="1:8" x14ac:dyDescent="0.3">
      <c r="A32" s="8">
        <f t="shared" si="6"/>
        <v>25</v>
      </c>
      <c r="B32" s="18">
        <v>71366.17</v>
      </c>
      <c r="C32" s="18">
        <f t="shared" si="0"/>
        <v>75733.779603999996</v>
      </c>
      <c r="D32" s="18">
        <f t="shared" si="1"/>
        <v>6311.1483003333324</v>
      </c>
      <c r="E32" s="19">
        <f t="shared" si="2"/>
        <v>38.326811540485828</v>
      </c>
      <c r="F32" s="19">
        <f t="shared" si="3"/>
        <v>19.163405770242914</v>
      </c>
      <c r="G32" s="19">
        <f t="shared" si="4"/>
        <v>7.6653623080971656</v>
      </c>
      <c r="H32" s="20">
        <f t="shared" si="5"/>
        <v>36.410470963461535</v>
      </c>
    </row>
    <row r="33" spans="1:8" x14ac:dyDescent="0.3">
      <c r="A33" s="8">
        <f t="shared" si="6"/>
        <v>26</v>
      </c>
      <c r="B33" s="18">
        <v>71485.929999999993</v>
      </c>
      <c r="C33" s="18">
        <f t="shared" si="0"/>
        <v>75860.868915999992</v>
      </c>
      <c r="D33" s="18">
        <f t="shared" si="1"/>
        <v>6321.7390763333324</v>
      </c>
      <c r="E33" s="19">
        <f t="shared" si="2"/>
        <v>38.391127993927121</v>
      </c>
      <c r="F33" s="19">
        <f t="shared" si="3"/>
        <v>19.195563996963561</v>
      </c>
      <c r="G33" s="19">
        <f t="shared" si="4"/>
        <v>7.6782255987854242</v>
      </c>
      <c r="H33" s="20">
        <f t="shared" si="5"/>
        <v>36.471571594230767</v>
      </c>
    </row>
    <row r="34" spans="1:8" x14ac:dyDescent="0.3">
      <c r="A34" s="8">
        <f t="shared" si="6"/>
        <v>27</v>
      </c>
      <c r="B34" s="18">
        <v>71596.88</v>
      </c>
      <c r="C34" s="18">
        <f t="shared" si="0"/>
        <v>75978.609056000001</v>
      </c>
      <c r="D34" s="18">
        <f t="shared" si="1"/>
        <v>6331.5507546666659</v>
      </c>
      <c r="E34" s="19">
        <f t="shared" si="2"/>
        <v>38.45071308502024</v>
      </c>
      <c r="F34" s="19">
        <f t="shared" si="3"/>
        <v>19.22535654251012</v>
      </c>
      <c r="G34" s="19">
        <f t="shared" si="4"/>
        <v>7.6901426170040477</v>
      </c>
      <c r="H34" s="20">
        <f t="shared" si="5"/>
        <v>36.528177430769233</v>
      </c>
    </row>
    <row r="35" spans="1:8" x14ac:dyDescent="0.3">
      <c r="A35" s="8">
        <f t="shared" si="6"/>
        <v>28</v>
      </c>
      <c r="B35" s="18">
        <v>71699.67</v>
      </c>
      <c r="C35" s="18">
        <f t="shared" si="0"/>
        <v>76087.689803999994</v>
      </c>
      <c r="D35" s="18">
        <f t="shared" si="1"/>
        <v>6340.6408169999995</v>
      </c>
      <c r="E35" s="19">
        <f t="shared" si="2"/>
        <v>38.505915892712551</v>
      </c>
      <c r="F35" s="19">
        <f t="shared" si="3"/>
        <v>19.252957946356275</v>
      </c>
      <c r="G35" s="19">
        <f t="shared" si="4"/>
        <v>7.70118317854251</v>
      </c>
      <c r="H35" s="20">
        <f t="shared" si="5"/>
        <v>36.58062009807692</v>
      </c>
    </row>
    <row r="36" spans="1:8" x14ac:dyDescent="0.3">
      <c r="A36" s="8">
        <f t="shared" si="6"/>
        <v>29</v>
      </c>
      <c r="B36" s="18">
        <v>71794.850000000006</v>
      </c>
      <c r="C36" s="18">
        <f t="shared" si="0"/>
        <v>76188.694820000004</v>
      </c>
      <c r="D36" s="18">
        <f t="shared" si="1"/>
        <v>6349.057901666667</v>
      </c>
      <c r="E36" s="19">
        <f t="shared" si="2"/>
        <v>38.557031791497977</v>
      </c>
      <c r="F36" s="19">
        <f t="shared" si="3"/>
        <v>19.278515895748988</v>
      </c>
      <c r="G36" s="19">
        <f t="shared" si="4"/>
        <v>7.7114063582995955</v>
      </c>
      <c r="H36" s="20">
        <f t="shared" si="5"/>
        <v>36.629180201923077</v>
      </c>
    </row>
    <row r="37" spans="1:8" x14ac:dyDescent="0.3">
      <c r="A37" s="8">
        <f t="shared" si="6"/>
        <v>30</v>
      </c>
      <c r="B37" s="18">
        <v>71883.09</v>
      </c>
      <c r="C37" s="18">
        <f t="shared" si="0"/>
        <v>76282.335107999985</v>
      </c>
      <c r="D37" s="18">
        <f t="shared" si="1"/>
        <v>6356.8612589999993</v>
      </c>
      <c r="E37" s="19">
        <f t="shared" si="2"/>
        <v>38.604420601214564</v>
      </c>
      <c r="F37" s="19">
        <f t="shared" si="3"/>
        <v>19.302210300607282</v>
      </c>
      <c r="G37" s="19">
        <f t="shared" si="4"/>
        <v>7.7208841202429124</v>
      </c>
      <c r="H37" s="20">
        <f t="shared" si="5"/>
        <v>36.674199571153842</v>
      </c>
    </row>
    <row r="38" spans="1:8" x14ac:dyDescent="0.3">
      <c r="A38" s="8">
        <f t="shared" si="6"/>
        <v>31</v>
      </c>
      <c r="B38" s="18">
        <v>71964.759999999995</v>
      </c>
      <c r="C38" s="18">
        <f t="shared" si="0"/>
        <v>76369.003311999986</v>
      </c>
      <c r="D38" s="18">
        <f t="shared" si="1"/>
        <v>6364.0836093333319</v>
      </c>
      <c r="E38" s="19">
        <f t="shared" si="2"/>
        <v>38.648281028340072</v>
      </c>
      <c r="F38" s="19">
        <f t="shared" si="3"/>
        <v>19.324140514170036</v>
      </c>
      <c r="G38" s="19">
        <f t="shared" si="4"/>
        <v>7.7296562056680145</v>
      </c>
      <c r="H38" s="20">
        <f t="shared" si="5"/>
        <v>36.715866976923067</v>
      </c>
    </row>
    <row r="39" spans="1:8" x14ac:dyDescent="0.3">
      <c r="A39" s="8">
        <f t="shared" si="6"/>
        <v>32</v>
      </c>
      <c r="B39" s="18">
        <v>72040.41</v>
      </c>
      <c r="C39" s="18">
        <f t="shared" si="0"/>
        <v>76449.283091999998</v>
      </c>
      <c r="D39" s="18">
        <f t="shared" si="1"/>
        <v>6370.7735910000001</v>
      </c>
      <c r="E39" s="19">
        <f t="shared" si="2"/>
        <v>38.688908447368419</v>
      </c>
      <c r="F39" s="19">
        <f t="shared" si="3"/>
        <v>19.34445422368421</v>
      </c>
      <c r="G39" s="19">
        <f t="shared" si="4"/>
        <v>7.7377816894736835</v>
      </c>
      <c r="H39" s="20">
        <f t="shared" si="5"/>
        <v>36.754463025</v>
      </c>
    </row>
    <row r="40" spans="1:8" x14ac:dyDescent="0.3">
      <c r="A40" s="8">
        <f t="shared" si="6"/>
        <v>33</v>
      </c>
      <c r="B40" s="18">
        <v>72110.429999999993</v>
      </c>
      <c r="C40" s="18">
        <f t="shared" si="0"/>
        <v>76523.588315999994</v>
      </c>
      <c r="D40" s="18">
        <f t="shared" si="1"/>
        <v>6376.9656929999992</v>
      </c>
      <c r="E40" s="19">
        <f t="shared" si="2"/>
        <v>38.72651230566801</v>
      </c>
      <c r="F40" s="19">
        <f t="shared" si="3"/>
        <v>19.363256152834005</v>
      </c>
      <c r="G40" s="19">
        <f t="shared" si="4"/>
        <v>7.7453024611336021</v>
      </c>
      <c r="H40" s="20">
        <f t="shared" si="5"/>
        <v>36.790186690384616</v>
      </c>
    </row>
    <row r="41" spans="1:8" x14ac:dyDescent="0.3">
      <c r="A41" s="8">
        <f t="shared" si="6"/>
        <v>34</v>
      </c>
      <c r="B41" s="18">
        <v>72175.31</v>
      </c>
      <c r="C41" s="18">
        <f t="shared" si="0"/>
        <v>76592.438971999989</v>
      </c>
      <c r="D41" s="18">
        <f t="shared" si="1"/>
        <v>6382.7032476666654</v>
      </c>
      <c r="E41" s="19">
        <f t="shared" si="2"/>
        <v>38.76135575506072</v>
      </c>
      <c r="F41" s="19">
        <f t="shared" si="3"/>
        <v>19.38067787753036</v>
      </c>
      <c r="G41" s="19">
        <f t="shared" si="4"/>
        <v>7.7522711510121436</v>
      </c>
      <c r="H41" s="20">
        <f t="shared" si="5"/>
        <v>36.823287967307685</v>
      </c>
    </row>
    <row r="42" spans="1:8" x14ac:dyDescent="0.3">
      <c r="A42" s="21">
        <f t="shared" si="6"/>
        <v>35</v>
      </c>
      <c r="B42" s="22">
        <v>72235.33</v>
      </c>
      <c r="C42" s="22">
        <f t="shared" si="0"/>
        <v>76656.132195999991</v>
      </c>
      <c r="D42" s="22">
        <f t="shared" si="1"/>
        <v>6388.0110163333329</v>
      </c>
      <c r="E42" s="23">
        <f t="shared" si="2"/>
        <v>38.79358916801619</v>
      </c>
      <c r="F42" s="23">
        <f t="shared" si="3"/>
        <v>19.396794584008095</v>
      </c>
      <c r="G42" s="23">
        <f t="shared" si="4"/>
        <v>7.7587178336032379</v>
      </c>
      <c r="H42" s="24">
        <f t="shared" si="5"/>
        <v>36.85390970961538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7</v>
      </c>
      <c r="B1" s="1" t="s">
        <v>46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">
        <v>76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28">
        <v>22591.66</v>
      </c>
      <c r="C7" s="18">
        <f>B7*$D$3</f>
        <v>23974.269591999997</v>
      </c>
      <c r="D7" s="18">
        <f t="shared" ref="D7:D42" si="0">B7/12*$D$3</f>
        <v>1997.8557993333332</v>
      </c>
      <c r="E7" s="19">
        <f t="shared" ref="E7:E42" si="1">C7/1976</f>
        <v>12.132727526315788</v>
      </c>
      <c r="F7" s="19">
        <f>E7/2</f>
        <v>6.0663637631578942</v>
      </c>
      <c r="G7" s="19">
        <f>E7/5</f>
        <v>2.4265455052631575</v>
      </c>
      <c r="H7" s="20">
        <f>C7/2080</f>
        <v>11.526091149999999</v>
      </c>
    </row>
    <row r="8" spans="1:8" x14ac:dyDescent="0.3">
      <c r="A8" s="8">
        <f>A7+1</f>
        <v>1</v>
      </c>
      <c r="B8" s="28">
        <v>22873.33</v>
      </c>
      <c r="C8" s="18">
        <f t="shared" ref="C8:C42" si="2">B8*$D$3</f>
        <v>24273.177796</v>
      </c>
      <c r="D8" s="18">
        <f t="shared" si="0"/>
        <v>2022.7648163333333</v>
      </c>
      <c r="E8" s="19">
        <f t="shared" si="1"/>
        <v>12.283996860323887</v>
      </c>
      <c r="F8" s="19">
        <f t="shared" ref="F8:F42" si="3">E8/2</f>
        <v>6.1419984301619435</v>
      </c>
      <c r="G8" s="19">
        <f t="shared" ref="G8:G42" si="4">E8/5</f>
        <v>2.4567993720647774</v>
      </c>
      <c r="H8" s="20">
        <f t="shared" ref="H8:H42" si="5">C8/2080</f>
        <v>11.669797017307692</v>
      </c>
    </row>
    <row r="9" spans="1:8" x14ac:dyDescent="0.3">
      <c r="A9" s="8">
        <f t="shared" ref="A9:A42" si="6">A8+1</f>
        <v>2</v>
      </c>
      <c r="B9" s="18">
        <v>23154.51</v>
      </c>
      <c r="C9" s="18">
        <f t="shared" si="2"/>
        <v>24571.566011999996</v>
      </c>
      <c r="D9" s="18">
        <f t="shared" si="0"/>
        <v>2047.6305009999996</v>
      </c>
      <c r="E9" s="19">
        <f t="shared" si="1"/>
        <v>12.43500304251012</v>
      </c>
      <c r="F9" s="19">
        <f t="shared" si="3"/>
        <v>6.2175015212550599</v>
      </c>
      <c r="G9" s="19">
        <f t="shared" si="4"/>
        <v>2.487000608502024</v>
      </c>
      <c r="H9" s="20">
        <f t="shared" si="5"/>
        <v>11.813252890384613</v>
      </c>
    </row>
    <row r="10" spans="1:8" x14ac:dyDescent="0.3">
      <c r="A10" s="8">
        <f t="shared" si="6"/>
        <v>3</v>
      </c>
      <c r="B10" s="18">
        <v>23436.17</v>
      </c>
      <c r="C10" s="18">
        <f t="shared" si="2"/>
        <v>24870.463603999997</v>
      </c>
      <c r="D10" s="18">
        <f t="shared" si="0"/>
        <v>2072.5386336666666</v>
      </c>
      <c r="E10" s="19">
        <f t="shared" si="1"/>
        <v>12.586267006072873</v>
      </c>
      <c r="F10" s="19">
        <f t="shared" si="3"/>
        <v>6.2931335030364366</v>
      </c>
      <c r="G10" s="19">
        <f t="shared" si="4"/>
        <v>2.5172534012145746</v>
      </c>
      <c r="H10" s="20">
        <f t="shared" si="5"/>
        <v>11.95695365576923</v>
      </c>
    </row>
    <row r="11" spans="1:8" x14ac:dyDescent="0.3">
      <c r="A11" s="8">
        <f t="shared" si="6"/>
        <v>4</v>
      </c>
      <c r="B11" s="18">
        <v>23767.23</v>
      </c>
      <c r="C11" s="18">
        <f t="shared" si="2"/>
        <v>25221.784475999997</v>
      </c>
      <c r="D11" s="18">
        <f t="shared" si="0"/>
        <v>2101.8153729999999</v>
      </c>
      <c r="E11" s="19">
        <f t="shared" si="1"/>
        <v>12.764060969635626</v>
      </c>
      <c r="F11" s="19">
        <f t="shared" si="3"/>
        <v>6.3820304848178129</v>
      </c>
      <c r="G11" s="19">
        <f t="shared" si="4"/>
        <v>2.5528121939271253</v>
      </c>
      <c r="H11" s="20">
        <f t="shared" si="5"/>
        <v>12.125857921153845</v>
      </c>
    </row>
    <row r="12" spans="1:8" x14ac:dyDescent="0.3">
      <c r="A12" s="8">
        <f t="shared" si="6"/>
        <v>5</v>
      </c>
      <c r="B12" s="18">
        <v>24011.59</v>
      </c>
      <c r="C12" s="18">
        <f t="shared" si="2"/>
        <v>25481.099307999997</v>
      </c>
      <c r="D12" s="18">
        <f t="shared" si="0"/>
        <v>2123.4249423333331</v>
      </c>
      <c r="E12" s="19">
        <f t="shared" si="1"/>
        <v>12.895293172064775</v>
      </c>
      <c r="F12" s="19">
        <f t="shared" si="3"/>
        <v>6.4476465860323877</v>
      </c>
      <c r="G12" s="19">
        <f t="shared" si="4"/>
        <v>2.5790586344129549</v>
      </c>
      <c r="H12" s="20">
        <f t="shared" si="5"/>
        <v>12.250528513461537</v>
      </c>
    </row>
    <row r="13" spans="1:8" x14ac:dyDescent="0.3">
      <c r="A13" s="8">
        <f t="shared" si="6"/>
        <v>6</v>
      </c>
      <c r="B13" s="18">
        <v>24895.68</v>
      </c>
      <c r="C13" s="18">
        <f t="shared" si="2"/>
        <v>26419.295615999999</v>
      </c>
      <c r="D13" s="18">
        <f t="shared" si="0"/>
        <v>2201.6079679999998</v>
      </c>
      <c r="E13" s="19">
        <f t="shared" si="1"/>
        <v>13.370088874493927</v>
      </c>
      <c r="F13" s="19">
        <f t="shared" si="3"/>
        <v>6.6850444372469635</v>
      </c>
      <c r="G13" s="19">
        <f t="shared" si="4"/>
        <v>2.6740177748987852</v>
      </c>
      <c r="H13" s="20">
        <f t="shared" si="5"/>
        <v>12.70158443076923</v>
      </c>
    </row>
    <row r="14" spans="1:8" x14ac:dyDescent="0.3">
      <c r="A14" s="8">
        <f t="shared" si="6"/>
        <v>7</v>
      </c>
      <c r="B14" s="18">
        <v>25059.42</v>
      </c>
      <c r="C14" s="18">
        <f t="shared" si="2"/>
        <v>26593.056503999996</v>
      </c>
      <c r="D14" s="18">
        <f t="shared" si="0"/>
        <v>2216.0880419999999</v>
      </c>
      <c r="E14" s="19">
        <f t="shared" si="1"/>
        <v>13.458024546558702</v>
      </c>
      <c r="F14" s="19">
        <f t="shared" si="3"/>
        <v>6.7290122732793511</v>
      </c>
      <c r="G14" s="19">
        <f t="shared" si="4"/>
        <v>2.6916049093117405</v>
      </c>
      <c r="H14" s="20">
        <f t="shared" si="5"/>
        <v>12.785123319230767</v>
      </c>
    </row>
    <row r="15" spans="1:8" x14ac:dyDescent="0.3">
      <c r="A15" s="8">
        <f t="shared" si="6"/>
        <v>8</v>
      </c>
      <c r="B15" s="18">
        <v>26024.18</v>
      </c>
      <c r="C15" s="18">
        <f t="shared" si="2"/>
        <v>27616.859815999996</v>
      </c>
      <c r="D15" s="18">
        <f t="shared" si="0"/>
        <v>2301.4049846666667</v>
      </c>
      <c r="E15" s="19">
        <f t="shared" si="1"/>
        <v>13.976143631578946</v>
      </c>
      <c r="F15" s="19">
        <f t="shared" si="3"/>
        <v>6.988071815789473</v>
      </c>
      <c r="G15" s="19">
        <f t="shared" si="4"/>
        <v>2.7952287263157891</v>
      </c>
      <c r="H15" s="20">
        <f t="shared" si="5"/>
        <v>13.277336449999998</v>
      </c>
    </row>
    <row r="16" spans="1:8" x14ac:dyDescent="0.3">
      <c r="A16" s="8">
        <f t="shared" si="6"/>
        <v>9</v>
      </c>
      <c r="B16" s="18">
        <v>26107.24</v>
      </c>
      <c r="C16" s="18">
        <f t="shared" si="2"/>
        <v>27705.003088000001</v>
      </c>
      <c r="D16" s="18">
        <f t="shared" si="0"/>
        <v>2308.7502573333331</v>
      </c>
      <c r="E16" s="19">
        <f t="shared" si="1"/>
        <v>14.020750550607287</v>
      </c>
      <c r="F16" s="19">
        <f t="shared" si="3"/>
        <v>7.0103752753036437</v>
      </c>
      <c r="G16" s="19">
        <f t="shared" si="4"/>
        <v>2.8041501101214577</v>
      </c>
      <c r="H16" s="20">
        <f t="shared" si="5"/>
        <v>13.319713023076924</v>
      </c>
    </row>
    <row r="17" spans="1:8" x14ac:dyDescent="0.3">
      <c r="A17" s="8">
        <f t="shared" si="6"/>
        <v>10</v>
      </c>
      <c r="B17" s="18">
        <v>27152.69</v>
      </c>
      <c r="C17" s="18">
        <f t="shared" si="2"/>
        <v>28814.434627999995</v>
      </c>
      <c r="D17" s="18">
        <f t="shared" si="0"/>
        <v>2401.2028856666661</v>
      </c>
      <c r="E17" s="19">
        <f t="shared" si="1"/>
        <v>14.582203759109309</v>
      </c>
      <c r="F17" s="19">
        <f t="shared" si="3"/>
        <v>7.2911018795546543</v>
      </c>
      <c r="G17" s="19">
        <f t="shared" si="4"/>
        <v>2.9164407518218618</v>
      </c>
      <c r="H17" s="20">
        <f t="shared" si="5"/>
        <v>13.853093571153844</v>
      </c>
    </row>
    <row r="18" spans="1:8" x14ac:dyDescent="0.3">
      <c r="A18" s="8">
        <f t="shared" si="6"/>
        <v>11</v>
      </c>
      <c r="B18" s="18">
        <v>27155.59</v>
      </c>
      <c r="C18" s="18">
        <f t="shared" si="2"/>
        <v>28817.512107999999</v>
      </c>
      <c r="D18" s="18">
        <f t="shared" si="0"/>
        <v>2401.4593423333331</v>
      </c>
      <c r="E18" s="19">
        <f t="shared" si="1"/>
        <v>14.583761188259109</v>
      </c>
      <c r="F18" s="19">
        <f t="shared" si="3"/>
        <v>7.2918805941295544</v>
      </c>
      <c r="G18" s="19">
        <f t="shared" si="4"/>
        <v>2.9167522376518216</v>
      </c>
      <c r="H18" s="20">
        <f t="shared" si="5"/>
        <v>13.854573128846154</v>
      </c>
    </row>
    <row r="19" spans="1:8" x14ac:dyDescent="0.3">
      <c r="A19" s="8">
        <f t="shared" si="6"/>
        <v>12</v>
      </c>
      <c r="B19" s="18">
        <v>28281.18</v>
      </c>
      <c r="C19" s="18">
        <f t="shared" si="2"/>
        <v>30011.988215999998</v>
      </c>
      <c r="D19" s="18">
        <f t="shared" si="0"/>
        <v>2500.9990179999995</v>
      </c>
      <c r="E19" s="19">
        <f t="shared" si="1"/>
        <v>15.188253145748988</v>
      </c>
      <c r="F19" s="19">
        <f t="shared" si="3"/>
        <v>7.5941265728744938</v>
      </c>
      <c r="G19" s="19">
        <f t="shared" si="4"/>
        <v>3.0376506291497973</v>
      </c>
      <c r="H19" s="20">
        <f t="shared" si="5"/>
        <v>14.428840488461537</v>
      </c>
    </row>
    <row r="20" spans="1:8" x14ac:dyDescent="0.3">
      <c r="A20" s="8">
        <f t="shared" si="6"/>
        <v>13</v>
      </c>
      <c r="B20" s="18">
        <v>28281.18</v>
      </c>
      <c r="C20" s="18">
        <f t="shared" si="2"/>
        <v>30011.988215999998</v>
      </c>
      <c r="D20" s="18">
        <f t="shared" si="0"/>
        <v>2500.9990179999995</v>
      </c>
      <c r="E20" s="19">
        <f t="shared" si="1"/>
        <v>15.188253145748988</v>
      </c>
      <c r="F20" s="19">
        <f t="shared" si="3"/>
        <v>7.5941265728744938</v>
      </c>
      <c r="G20" s="19">
        <f t="shared" si="4"/>
        <v>3.0376506291497973</v>
      </c>
      <c r="H20" s="20">
        <f t="shared" si="5"/>
        <v>14.428840488461537</v>
      </c>
    </row>
    <row r="21" spans="1:8" x14ac:dyDescent="0.3">
      <c r="A21" s="8">
        <f t="shared" si="6"/>
        <v>14</v>
      </c>
      <c r="B21" s="18">
        <v>29409.69</v>
      </c>
      <c r="C21" s="18">
        <f t="shared" si="2"/>
        <v>31209.563027999997</v>
      </c>
      <c r="D21" s="18">
        <f t="shared" si="0"/>
        <v>2600.7969189999999</v>
      </c>
      <c r="E21" s="19">
        <f t="shared" si="1"/>
        <v>15.79431327327935</v>
      </c>
      <c r="F21" s="19">
        <f t="shared" si="3"/>
        <v>7.897156636639675</v>
      </c>
      <c r="G21" s="19">
        <f t="shared" si="4"/>
        <v>3.15886265465587</v>
      </c>
      <c r="H21" s="20">
        <f t="shared" si="5"/>
        <v>15.004597609615383</v>
      </c>
    </row>
    <row r="22" spans="1:8" x14ac:dyDescent="0.3">
      <c r="A22" s="8">
        <f t="shared" si="6"/>
        <v>15</v>
      </c>
      <c r="B22" s="18">
        <v>29409.69</v>
      </c>
      <c r="C22" s="18">
        <f t="shared" si="2"/>
        <v>31209.563027999997</v>
      </c>
      <c r="D22" s="18">
        <f t="shared" si="0"/>
        <v>2600.7969189999999</v>
      </c>
      <c r="E22" s="19">
        <f t="shared" si="1"/>
        <v>15.79431327327935</v>
      </c>
      <c r="F22" s="19">
        <f t="shared" si="3"/>
        <v>7.897156636639675</v>
      </c>
      <c r="G22" s="19">
        <f t="shared" si="4"/>
        <v>3.15886265465587</v>
      </c>
      <c r="H22" s="20">
        <f t="shared" si="5"/>
        <v>15.004597609615383</v>
      </c>
    </row>
    <row r="23" spans="1:8" x14ac:dyDescent="0.3">
      <c r="A23" s="8">
        <f t="shared" si="6"/>
        <v>16</v>
      </c>
      <c r="B23" s="18">
        <v>29888.080000000002</v>
      </c>
      <c r="C23" s="18">
        <f t="shared" si="2"/>
        <v>31717.230496</v>
      </c>
      <c r="D23" s="18">
        <f t="shared" si="0"/>
        <v>2643.1025413333336</v>
      </c>
      <c r="E23" s="19">
        <f t="shared" si="1"/>
        <v>16.051230008097168</v>
      </c>
      <c r="F23" s="19">
        <f t="shared" si="3"/>
        <v>8.0256150040485839</v>
      </c>
      <c r="G23" s="19">
        <f t="shared" si="4"/>
        <v>3.2102460016194336</v>
      </c>
      <c r="H23" s="20">
        <f t="shared" si="5"/>
        <v>15.248668507692308</v>
      </c>
    </row>
    <row r="24" spans="1:8" x14ac:dyDescent="0.3">
      <c r="A24" s="8">
        <f t="shared" si="6"/>
        <v>17</v>
      </c>
      <c r="B24" s="18">
        <v>29888.080000000002</v>
      </c>
      <c r="C24" s="18">
        <f t="shared" si="2"/>
        <v>31717.230496</v>
      </c>
      <c r="D24" s="18">
        <f t="shared" si="0"/>
        <v>2643.1025413333336</v>
      </c>
      <c r="E24" s="19">
        <f t="shared" si="1"/>
        <v>16.051230008097168</v>
      </c>
      <c r="F24" s="19">
        <f t="shared" si="3"/>
        <v>8.0256150040485839</v>
      </c>
      <c r="G24" s="19">
        <f t="shared" si="4"/>
        <v>3.2102460016194336</v>
      </c>
      <c r="H24" s="20">
        <f t="shared" si="5"/>
        <v>15.248668507692308</v>
      </c>
    </row>
    <row r="25" spans="1:8" x14ac:dyDescent="0.3">
      <c r="A25" s="8">
        <f t="shared" si="6"/>
        <v>18</v>
      </c>
      <c r="B25" s="18">
        <v>31016.58</v>
      </c>
      <c r="C25" s="18">
        <f t="shared" si="2"/>
        <v>32914.794695999997</v>
      </c>
      <c r="D25" s="18">
        <f t="shared" si="0"/>
        <v>2742.8995580000001</v>
      </c>
      <c r="E25" s="19">
        <f t="shared" si="1"/>
        <v>16.657284765182183</v>
      </c>
      <c r="F25" s="19">
        <f t="shared" si="3"/>
        <v>8.3286423825910916</v>
      </c>
      <c r="G25" s="19">
        <f t="shared" si="4"/>
        <v>3.3314569530364366</v>
      </c>
      <c r="H25" s="20">
        <f t="shared" si="5"/>
        <v>15.824420526923076</v>
      </c>
    </row>
    <row r="26" spans="1:8" x14ac:dyDescent="0.3">
      <c r="A26" s="8">
        <f t="shared" si="6"/>
        <v>19</v>
      </c>
      <c r="B26" s="18">
        <v>31016.58</v>
      </c>
      <c r="C26" s="18">
        <f t="shared" si="2"/>
        <v>32914.794695999997</v>
      </c>
      <c r="D26" s="18">
        <f t="shared" si="0"/>
        <v>2742.8995580000001</v>
      </c>
      <c r="E26" s="19">
        <f t="shared" si="1"/>
        <v>16.657284765182183</v>
      </c>
      <c r="F26" s="19">
        <f t="shared" si="3"/>
        <v>8.3286423825910916</v>
      </c>
      <c r="G26" s="19">
        <f t="shared" si="4"/>
        <v>3.3314569530364366</v>
      </c>
      <c r="H26" s="20">
        <f t="shared" si="5"/>
        <v>15.824420526923076</v>
      </c>
    </row>
    <row r="27" spans="1:8" x14ac:dyDescent="0.3">
      <c r="A27" s="8">
        <f t="shared" si="6"/>
        <v>20</v>
      </c>
      <c r="B27" s="18">
        <v>32145.09</v>
      </c>
      <c r="C27" s="18">
        <f t="shared" si="2"/>
        <v>34112.369507999996</v>
      </c>
      <c r="D27" s="18">
        <f t="shared" si="0"/>
        <v>2842.697459</v>
      </c>
      <c r="E27" s="19">
        <f t="shared" si="1"/>
        <v>17.263344892712549</v>
      </c>
      <c r="F27" s="19">
        <f t="shared" si="3"/>
        <v>8.6316724463562746</v>
      </c>
      <c r="G27" s="19">
        <f t="shared" si="4"/>
        <v>3.4526689785425098</v>
      </c>
      <c r="H27" s="20">
        <f t="shared" si="5"/>
        <v>16.400177648076919</v>
      </c>
    </row>
    <row r="28" spans="1:8" x14ac:dyDescent="0.3">
      <c r="A28" s="8">
        <f t="shared" si="6"/>
        <v>21</v>
      </c>
      <c r="B28" s="18">
        <v>32145.09</v>
      </c>
      <c r="C28" s="18">
        <f t="shared" si="2"/>
        <v>34112.369507999996</v>
      </c>
      <c r="D28" s="18">
        <f t="shared" si="0"/>
        <v>2842.697459</v>
      </c>
      <c r="E28" s="19">
        <f t="shared" si="1"/>
        <v>17.263344892712549</v>
      </c>
      <c r="F28" s="19">
        <f t="shared" si="3"/>
        <v>8.6316724463562746</v>
      </c>
      <c r="G28" s="19">
        <f t="shared" si="4"/>
        <v>3.4526689785425098</v>
      </c>
      <c r="H28" s="20">
        <f t="shared" si="5"/>
        <v>16.400177648076919</v>
      </c>
    </row>
    <row r="29" spans="1:8" x14ac:dyDescent="0.3">
      <c r="A29" s="8">
        <f t="shared" si="6"/>
        <v>22</v>
      </c>
      <c r="B29" s="18">
        <v>32918.76</v>
      </c>
      <c r="C29" s="18">
        <f t="shared" si="2"/>
        <v>34933.388112000001</v>
      </c>
      <c r="D29" s="18">
        <f t="shared" si="0"/>
        <v>2911.1156759999999</v>
      </c>
      <c r="E29" s="19">
        <f t="shared" si="1"/>
        <v>17.678840137651822</v>
      </c>
      <c r="F29" s="19">
        <f t="shared" si="3"/>
        <v>8.8394200688259108</v>
      </c>
      <c r="G29" s="19">
        <f t="shared" si="4"/>
        <v>3.5357680275303642</v>
      </c>
      <c r="H29" s="20">
        <f t="shared" si="5"/>
        <v>16.79489813076923</v>
      </c>
    </row>
    <row r="30" spans="1:8" x14ac:dyDescent="0.3">
      <c r="A30" s="8">
        <f t="shared" si="6"/>
        <v>23</v>
      </c>
      <c r="B30" s="18">
        <v>33751.980000000003</v>
      </c>
      <c r="C30" s="18">
        <f t="shared" si="2"/>
        <v>35817.601176000004</v>
      </c>
      <c r="D30" s="18">
        <f t="shared" si="0"/>
        <v>2984.8000980000002</v>
      </c>
      <c r="E30" s="19">
        <f t="shared" si="1"/>
        <v>18.126316384615386</v>
      </c>
      <c r="F30" s="19">
        <f t="shared" si="3"/>
        <v>9.0631581923076929</v>
      </c>
      <c r="G30" s="19">
        <f t="shared" si="4"/>
        <v>3.6252632769230773</v>
      </c>
      <c r="H30" s="20">
        <f t="shared" si="5"/>
        <v>17.220000565384616</v>
      </c>
    </row>
    <row r="31" spans="1:8" x14ac:dyDescent="0.3">
      <c r="A31" s="8">
        <f t="shared" si="6"/>
        <v>24</v>
      </c>
      <c r="B31" s="18">
        <v>34880.449999999997</v>
      </c>
      <c r="C31" s="18">
        <f t="shared" si="2"/>
        <v>37015.133539999995</v>
      </c>
      <c r="D31" s="18">
        <f t="shared" si="0"/>
        <v>3084.5944616666661</v>
      </c>
      <c r="E31" s="19">
        <f t="shared" si="1"/>
        <v>18.732355030364371</v>
      </c>
      <c r="F31" s="19">
        <f t="shared" si="3"/>
        <v>9.3661775151821853</v>
      </c>
      <c r="G31" s="19">
        <f t="shared" si="4"/>
        <v>3.7464710060728743</v>
      </c>
      <c r="H31" s="20">
        <f t="shared" si="5"/>
        <v>17.795737278846151</v>
      </c>
    </row>
    <row r="32" spans="1:8" x14ac:dyDescent="0.3">
      <c r="A32" s="8">
        <f t="shared" si="6"/>
        <v>25</v>
      </c>
      <c r="B32" s="18">
        <v>34943.730000000003</v>
      </c>
      <c r="C32" s="18">
        <f t="shared" si="2"/>
        <v>37082.286275999999</v>
      </c>
      <c r="D32" s="18">
        <f t="shared" si="0"/>
        <v>3090.1905230000002</v>
      </c>
      <c r="E32" s="19">
        <f t="shared" si="1"/>
        <v>18.766339208502025</v>
      </c>
      <c r="F32" s="19">
        <f t="shared" si="3"/>
        <v>9.3831696042510124</v>
      </c>
      <c r="G32" s="19">
        <f t="shared" si="4"/>
        <v>3.7532678417004051</v>
      </c>
      <c r="H32" s="20">
        <f t="shared" si="5"/>
        <v>17.828022248076923</v>
      </c>
    </row>
    <row r="33" spans="1:8" x14ac:dyDescent="0.3">
      <c r="A33" s="8">
        <f t="shared" si="6"/>
        <v>26</v>
      </c>
      <c r="B33" s="18">
        <v>35002.370000000003</v>
      </c>
      <c r="C33" s="18">
        <f t="shared" si="2"/>
        <v>37144.515044</v>
      </c>
      <c r="D33" s="18">
        <f t="shared" si="0"/>
        <v>3095.3762536666663</v>
      </c>
      <c r="E33" s="19">
        <f t="shared" si="1"/>
        <v>18.797831500000001</v>
      </c>
      <c r="F33" s="19">
        <f t="shared" si="3"/>
        <v>9.3989157500000005</v>
      </c>
      <c r="G33" s="19">
        <f t="shared" si="4"/>
        <v>3.7595663000000004</v>
      </c>
      <c r="H33" s="20">
        <f t="shared" si="5"/>
        <v>17.857939925</v>
      </c>
    </row>
    <row r="34" spans="1:8" x14ac:dyDescent="0.3">
      <c r="A34" s="8">
        <f t="shared" si="6"/>
        <v>27</v>
      </c>
      <c r="B34" s="18">
        <v>35056.699999999997</v>
      </c>
      <c r="C34" s="18">
        <f t="shared" si="2"/>
        <v>37202.170039999997</v>
      </c>
      <c r="D34" s="18">
        <f t="shared" si="0"/>
        <v>3100.180836666666</v>
      </c>
      <c r="E34" s="19">
        <f t="shared" si="1"/>
        <v>18.827009129554654</v>
      </c>
      <c r="F34" s="19">
        <f t="shared" si="3"/>
        <v>9.4135045647773268</v>
      </c>
      <c r="G34" s="19">
        <f t="shared" si="4"/>
        <v>3.7654018259109305</v>
      </c>
      <c r="H34" s="20">
        <f t="shared" si="5"/>
        <v>17.885658673076922</v>
      </c>
    </row>
    <row r="35" spans="1:8" x14ac:dyDescent="0.3">
      <c r="A35" s="8">
        <f t="shared" si="6"/>
        <v>28</v>
      </c>
      <c r="B35" s="18">
        <v>35107.03</v>
      </c>
      <c r="C35" s="18">
        <f t="shared" si="2"/>
        <v>37255.580235999994</v>
      </c>
      <c r="D35" s="18">
        <f t="shared" si="0"/>
        <v>3104.6316863333327</v>
      </c>
      <c r="E35" s="19">
        <f t="shared" si="1"/>
        <v>18.854038580971658</v>
      </c>
      <c r="F35" s="19">
        <f t="shared" si="3"/>
        <v>9.4270192904858288</v>
      </c>
      <c r="G35" s="19">
        <f t="shared" si="4"/>
        <v>3.7708077161943314</v>
      </c>
      <c r="H35" s="20">
        <f t="shared" si="5"/>
        <v>17.911336651923076</v>
      </c>
    </row>
    <row r="36" spans="1:8" x14ac:dyDescent="0.3">
      <c r="A36" s="8">
        <f t="shared" si="6"/>
        <v>29</v>
      </c>
      <c r="B36" s="18">
        <v>35153.629999999997</v>
      </c>
      <c r="C36" s="18">
        <f t="shared" si="2"/>
        <v>37305.032155999994</v>
      </c>
      <c r="D36" s="18">
        <f t="shared" si="0"/>
        <v>3108.7526796666662</v>
      </c>
      <c r="E36" s="19">
        <f t="shared" si="1"/>
        <v>18.879064856275299</v>
      </c>
      <c r="F36" s="19">
        <f t="shared" si="3"/>
        <v>9.4395324281376496</v>
      </c>
      <c r="G36" s="19">
        <f t="shared" si="4"/>
        <v>3.7758129712550597</v>
      </c>
      <c r="H36" s="20">
        <f t="shared" si="5"/>
        <v>17.935111613461537</v>
      </c>
    </row>
    <row r="37" spans="1:8" x14ac:dyDescent="0.3">
      <c r="A37" s="8">
        <f t="shared" si="6"/>
        <v>30</v>
      </c>
      <c r="B37" s="18">
        <v>35196.839999999997</v>
      </c>
      <c r="C37" s="18">
        <f t="shared" si="2"/>
        <v>37350.886607999993</v>
      </c>
      <c r="D37" s="18">
        <f t="shared" si="0"/>
        <v>3112.5738839999995</v>
      </c>
      <c r="E37" s="19">
        <f t="shared" si="1"/>
        <v>18.902270550607284</v>
      </c>
      <c r="F37" s="19">
        <f t="shared" si="3"/>
        <v>9.4511352753036419</v>
      </c>
      <c r="G37" s="19">
        <f t="shared" si="4"/>
        <v>3.7804541101214566</v>
      </c>
      <c r="H37" s="20">
        <f t="shared" si="5"/>
        <v>17.95715702307692</v>
      </c>
    </row>
    <row r="38" spans="1:8" x14ac:dyDescent="0.3">
      <c r="A38" s="8">
        <f t="shared" si="6"/>
        <v>31</v>
      </c>
      <c r="B38" s="18">
        <v>35236.83</v>
      </c>
      <c r="C38" s="18">
        <f t="shared" si="2"/>
        <v>37393.323995999999</v>
      </c>
      <c r="D38" s="18">
        <f t="shared" si="0"/>
        <v>3116.1103330000001</v>
      </c>
      <c r="E38" s="19">
        <f t="shared" si="1"/>
        <v>18.923746961538463</v>
      </c>
      <c r="F38" s="19">
        <f t="shared" si="3"/>
        <v>9.4618734807692313</v>
      </c>
      <c r="G38" s="19">
        <f t="shared" si="4"/>
        <v>3.7847493923076927</v>
      </c>
      <c r="H38" s="20">
        <f t="shared" si="5"/>
        <v>17.977559613461537</v>
      </c>
    </row>
    <row r="39" spans="1:8" x14ac:dyDescent="0.3">
      <c r="A39" s="8">
        <f t="shared" si="6"/>
        <v>32</v>
      </c>
      <c r="B39" s="18">
        <v>35273.870000000003</v>
      </c>
      <c r="C39" s="18">
        <f t="shared" si="2"/>
        <v>37432.630843999999</v>
      </c>
      <c r="D39" s="18">
        <f t="shared" si="0"/>
        <v>3119.3859036666663</v>
      </c>
      <c r="E39" s="19">
        <f t="shared" si="1"/>
        <v>18.943639091093118</v>
      </c>
      <c r="F39" s="19">
        <f t="shared" si="3"/>
        <v>9.471819545546559</v>
      </c>
      <c r="G39" s="19">
        <f t="shared" si="4"/>
        <v>3.7887278182186237</v>
      </c>
      <c r="H39" s="20">
        <f t="shared" si="5"/>
        <v>17.99645713653846</v>
      </c>
    </row>
    <row r="40" spans="1:8" x14ac:dyDescent="0.3">
      <c r="A40" s="8">
        <f t="shared" si="6"/>
        <v>33</v>
      </c>
      <c r="B40" s="18">
        <v>35308.15</v>
      </c>
      <c r="C40" s="18">
        <f t="shared" si="2"/>
        <v>37469.008779999996</v>
      </c>
      <c r="D40" s="18">
        <f t="shared" si="0"/>
        <v>3122.417398333333</v>
      </c>
      <c r="E40" s="19">
        <f t="shared" si="1"/>
        <v>18.962048977732792</v>
      </c>
      <c r="F40" s="19">
        <f t="shared" si="3"/>
        <v>9.4810244888663959</v>
      </c>
      <c r="G40" s="19">
        <f t="shared" si="4"/>
        <v>3.7924097955465585</v>
      </c>
      <c r="H40" s="20">
        <f t="shared" si="5"/>
        <v>18.013946528846152</v>
      </c>
    </row>
    <row r="41" spans="1:8" x14ac:dyDescent="0.3">
      <c r="A41" s="8">
        <f t="shared" si="6"/>
        <v>34</v>
      </c>
      <c r="B41" s="18">
        <v>35339.919999999998</v>
      </c>
      <c r="C41" s="18">
        <f t="shared" si="2"/>
        <v>37502.723103999997</v>
      </c>
      <c r="D41" s="18">
        <f t="shared" si="0"/>
        <v>3125.2269253333329</v>
      </c>
      <c r="E41" s="19">
        <f t="shared" si="1"/>
        <v>18.97911088259109</v>
      </c>
      <c r="F41" s="19">
        <f t="shared" si="3"/>
        <v>9.4895554412955452</v>
      </c>
      <c r="G41" s="19">
        <f t="shared" si="4"/>
        <v>3.7958221765182181</v>
      </c>
      <c r="H41" s="20">
        <f t="shared" si="5"/>
        <v>18.030155338461537</v>
      </c>
    </row>
    <row r="42" spans="1:8" x14ac:dyDescent="0.3">
      <c r="A42" s="21">
        <f t="shared" si="6"/>
        <v>35</v>
      </c>
      <c r="B42" s="22">
        <v>35369.31</v>
      </c>
      <c r="C42" s="22">
        <f t="shared" si="2"/>
        <v>37533.911771999992</v>
      </c>
      <c r="D42" s="22">
        <f t="shared" si="0"/>
        <v>3127.8259809999995</v>
      </c>
      <c r="E42" s="23">
        <f t="shared" si="1"/>
        <v>18.994894621457487</v>
      </c>
      <c r="F42" s="23">
        <f t="shared" si="3"/>
        <v>9.4974473107287434</v>
      </c>
      <c r="G42" s="23">
        <f t="shared" si="4"/>
        <v>3.7989789242914975</v>
      </c>
      <c r="H42" s="24">
        <f t="shared" si="5"/>
        <v>18.045149890384611</v>
      </c>
    </row>
    <row r="43" spans="1:8" x14ac:dyDescent="0.3">
      <c r="B43" s="29" t="s">
        <v>77</v>
      </c>
      <c r="C43" s="30"/>
      <c r="D43" s="30"/>
      <c r="E43" s="30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33</v>
      </c>
      <c r="B1" s="1" t="s">
        <v>64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44683.97</v>
      </c>
      <c r="C7" s="18">
        <f t="shared" ref="C7:C42" si="0">B7*$D$3</f>
        <v>47418.628963999996</v>
      </c>
      <c r="D7" s="18">
        <f t="shared" ref="D7:D42" si="1">B7/12*$D$3</f>
        <v>3951.5524136666668</v>
      </c>
      <c r="E7" s="19">
        <f t="shared" ref="E7:E42" si="2">C7/1976</f>
        <v>23.997281864372468</v>
      </c>
      <c r="F7" s="19">
        <f>E7/2</f>
        <v>11.998640932186234</v>
      </c>
      <c r="G7" s="19">
        <f>E7/5</f>
        <v>4.7994563728744932</v>
      </c>
      <c r="H7" s="20">
        <f>C7/2080</f>
        <v>22.797417771153846</v>
      </c>
    </row>
    <row r="8" spans="1:8" x14ac:dyDescent="0.3">
      <c r="A8" s="8">
        <f>A7+1</f>
        <v>1</v>
      </c>
      <c r="B8" s="18">
        <v>45767.98</v>
      </c>
      <c r="C8" s="18">
        <f t="shared" si="0"/>
        <v>48568.980376</v>
      </c>
      <c r="D8" s="18">
        <f t="shared" si="1"/>
        <v>4047.415031333333</v>
      </c>
      <c r="E8" s="19">
        <f t="shared" si="2"/>
        <v>24.579443510121457</v>
      </c>
      <c r="F8" s="19">
        <f t="shared" ref="F8:F42" si="3">E8/2</f>
        <v>12.289721755060729</v>
      </c>
      <c r="G8" s="19">
        <f t="shared" ref="G8:G42" si="4">E8/5</f>
        <v>4.9158887020242918</v>
      </c>
      <c r="H8" s="20">
        <f t="shared" ref="H8:H42" si="5">C8/2080</f>
        <v>23.350471334615385</v>
      </c>
    </row>
    <row r="9" spans="1:8" x14ac:dyDescent="0.3">
      <c r="A9" s="8">
        <f t="shared" ref="A9:A42" si="6">A8+1</f>
        <v>2</v>
      </c>
      <c r="B9" s="18">
        <v>46851.93</v>
      </c>
      <c r="C9" s="18">
        <f t="shared" si="0"/>
        <v>49719.268115999999</v>
      </c>
      <c r="D9" s="18">
        <f t="shared" si="1"/>
        <v>4143.2723429999996</v>
      </c>
      <c r="E9" s="19">
        <f t="shared" si="2"/>
        <v>25.161572933198379</v>
      </c>
      <c r="F9" s="19">
        <f t="shared" si="3"/>
        <v>12.580786466599189</v>
      </c>
      <c r="G9" s="19">
        <f t="shared" si="4"/>
        <v>5.0323145866396759</v>
      </c>
      <c r="H9" s="20">
        <f t="shared" si="5"/>
        <v>23.903494286538461</v>
      </c>
    </row>
    <row r="10" spans="1:8" x14ac:dyDescent="0.3">
      <c r="A10" s="8">
        <f t="shared" si="6"/>
        <v>3</v>
      </c>
      <c r="B10" s="18">
        <v>47935.38</v>
      </c>
      <c r="C10" s="18">
        <f t="shared" si="0"/>
        <v>50869.025255999994</v>
      </c>
      <c r="D10" s="18">
        <f t="shared" si="1"/>
        <v>4239.0854379999992</v>
      </c>
      <c r="E10" s="19">
        <f t="shared" si="2"/>
        <v>25.743433834008094</v>
      </c>
      <c r="F10" s="19">
        <f t="shared" si="3"/>
        <v>12.871716917004047</v>
      </c>
      <c r="G10" s="19">
        <f t="shared" si="4"/>
        <v>5.1486867668016192</v>
      </c>
      <c r="H10" s="20">
        <f t="shared" si="5"/>
        <v>24.45626214230769</v>
      </c>
    </row>
    <row r="11" spans="1:8" x14ac:dyDescent="0.3">
      <c r="A11" s="8">
        <f t="shared" si="6"/>
        <v>4</v>
      </c>
      <c r="B11" s="18">
        <v>47935.38</v>
      </c>
      <c r="C11" s="18">
        <f t="shared" si="0"/>
        <v>50869.025255999994</v>
      </c>
      <c r="D11" s="18">
        <f t="shared" si="1"/>
        <v>4239.0854379999992</v>
      </c>
      <c r="E11" s="19">
        <f t="shared" si="2"/>
        <v>25.743433834008094</v>
      </c>
      <c r="F11" s="19">
        <f t="shared" si="3"/>
        <v>12.871716917004047</v>
      </c>
      <c r="G11" s="19">
        <f t="shared" si="4"/>
        <v>5.1486867668016192</v>
      </c>
      <c r="H11" s="20">
        <f t="shared" si="5"/>
        <v>24.45626214230769</v>
      </c>
    </row>
    <row r="12" spans="1:8" x14ac:dyDescent="0.3">
      <c r="A12" s="8">
        <f t="shared" si="6"/>
        <v>5</v>
      </c>
      <c r="B12" s="18">
        <v>49832.06</v>
      </c>
      <c r="C12" s="18">
        <f t="shared" si="0"/>
        <v>52881.782071999995</v>
      </c>
      <c r="D12" s="18">
        <f t="shared" si="1"/>
        <v>4406.8151726666656</v>
      </c>
      <c r="E12" s="19">
        <f t="shared" si="2"/>
        <v>26.76203546153846</v>
      </c>
      <c r="F12" s="19">
        <f t="shared" si="3"/>
        <v>13.38101773076923</v>
      </c>
      <c r="G12" s="19">
        <f t="shared" si="4"/>
        <v>5.3524070923076916</v>
      </c>
      <c r="H12" s="20">
        <f t="shared" si="5"/>
        <v>25.423933688461535</v>
      </c>
    </row>
    <row r="13" spans="1:8" x14ac:dyDescent="0.3">
      <c r="A13" s="8">
        <f t="shared" si="6"/>
        <v>6</v>
      </c>
      <c r="B13" s="18">
        <v>49832.06</v>
      </c>
      <c r="C13" s="18">
        <f t="shared" si="0"/>
        <v>52881.782071999995</v>
      </c>
      <c r="D13" s="18">
        <f t="shared" si="1"/>
        <v>4406.8151726666656</v>
      </c>
      <c r="E13" s="19">
        <f t="shared" si="2"/>
        <v>26.76203546153846</v>
      </c>
      <c r="F13" s="19">
        <f t="shared" si="3"/>
        <v>13.38101773076923</v>
      </c>
      <c r="G13" s="19">
        <f t="shared" si="4"/>
        <v>5.3524070923076916</v>
      </c>
      <c r="H13" s="20">
        <f t="shared" si="5"/>
        <v>25.423933688461535</v>
      </c>
    </row>
    <row r="14" spans="1:8" x14ac:dyDescent="0.3">
      <c r="A14" s="8">
        <f t="shared" si="6"/>
        <v>7</v>
      </c>
      <c r="B14" s="18">
        <v>51728.76</v>
      </c>
      <c r="C14" s="18">
        <f t="shared" si="0"/>
        <v>54894.560111999999</v>
      </c>
      <c r="D14" s="18">
        <f t="shared" si="1"/>
        <v>4574.5466759999999</v>
      </c>
      <c r="E14" s="19">
        <f t="shared" si="2"/>
        <v>27.780647829959513</v>
      </c>
      <c r="F14" s="19">
        <f t="shared" si="3"/>
        <v>13.890323914979756</v>
      </c>
      <c r="G14" s="19">
        <f t="shared" si="4"/>
        <v>5.5561295659919026</v>
      </c>
      <c r="H14" s="20">
        <f t="shared" si="5"/>
        <v>26.391615438461539</v>
      </c>
    </row>
    <row r="15" spans="1:8" x14ac:dyDescent="0.3">
      <c r="A15" s="8">
        <f t="shared" si="6"/>
        <v>8</v>
      </c>
      <c r="B15" s="18">
        <v>51728.76</v>
      </c>
      <c r="C15" s="18">
        <f t="shared" si="0"/>
        <v>54894.560111999999</v>
      </c>
      <c r="D15" s="18">
        <f t="shared" si="1"/>
        <v>4574.5466759999999</v>
      </c>
      <c r="E15" s="19">
        <f t="shared" si="2"/>
        <v>27.780647829959513</v>
      </c>
      <c r="F15" s="19">
        <f t="shared" si="3"/>
        <v>13.890323914979756</v>
      </c>
      <c r="G15" s="19">
        <f t="shared" si="4"/>
        <v>5.5561295659919026</v>
      </c>
      <c r="H15" s="20">
        <f t="shared" si="5"/>
        <v>26.391615438461539</v>
      </c>
    </row>
    <row r="16" spans="1:8" x14ac:dyDescent="0.3">
      <c r="A16" s="8">
        <f t="shared" si="6"/>
        <v>9</v>
      </c>
      <c r="B16" s="18">
        <v>53625.48</v>
      </c>
      <c r="C16" s="18">
        <f t="shared" si="0"/>
        <v>56907.359376</v>
      </c>
      <c r="D16" s="18">
        <f t="shared" si="1"/>
        <v>4742.2799479999994</v>
      </c>
      <c r="E16" s="19">
        <f t="shared" si="2"/>
        <v>28.799270939271256</v>
      </c>
      <c r="F16" s="19">
        <f t="shared" si="3"/>
        <v>14.399635469635628</v>
      </c>
      <c r="G16" s="19">
        <f t="shared" si="4"/>
        <v>5.7598541878542511</v>
      </c>
      <c r="H16" s="20">
        <f t="shared" si="5"/>
        <v>27.359307392307691</v>
      </c>
    </row>
    <row r="17" spans="1:8" x14ac:dyDescent="0.3">
      <c r="A17" s="8">
        <f t="shared" si="6"/>
        <v>10</v>
      </c>
      <c r="B17" s="18">
        <v>53625.48</v>
      </c>
      <c r="C17" s="18">
        <f t="shared" si="0"/>
        <v>56907.359376</v>
      </c>
      <c r="D17" s="18">
        <f t="shared" si="1"/>
        <v>4742.2799479999994</v>
      </c>
      <c r="E17" s="19">
        <f t="shared" si="2"/>
        <v>28.799270939271256</v>
      </c>
      <c r="F17" s="19">
        <f t="shared" si="3"/>
        <v>14.399635469635628</v>
      </c>
      <c r="G17" s="19">
        <f t="shared" si="4"/>
        <v>5.7598541878542511</v>
      </c>
      <c r="H17" s="20">
        <f t="shared" si="5"/>
        <v>27.359307392307691</v>
      </c>
    </row>
    <row r="18" spans="1:8" x14ac:dyDescent="0.3">
      <c r="A18" s="8">
        <f t="shared" si="6"/>
        <v>11</v>
      </c>
      <c r="B18" s="18">
        <v>55522.16</v>
      </c>
      <c r="C18" s="18">
        <f t="shared" si="0"/>
        <v>58920.116192000001</v>
      </c>
      <c r="D18" s="18">
        <f t="shared" si="1"/>
        <v>4910.0096826666668</v>
      </c>
      <c r="E18" s="19">
        <f t="shared" si="2"/>
        <v>29.817872566801618</v>
      </c>
      <c r="F18" s="19">
        <f t="shared" si="3"/>
        <v>14.908936283400809</v>
      </c>
      <c r="G18" s="19">
        <f t="shared" si="4"/>
        <v>5.9635745133603235</v>
      </c>
      <c r="H18" s="20">
        <f t="shared" si="5"/>
        <v>28.32697893846154</v>
      </c>
    </row>
    <row r="19" spans="1:8" x14ac:dyDescent="0.3">
      <c r="A19" s="8">
        <f t="shared" si="6"/>
        <v>12</v>
      </c>
      <c r="B19" s="18">
        <v>55522.16</v>
      </c>
      <c r="C19" s="18">
        <f t="shared" si="0"/>
        <v>58920.116192000001</v>
      </c>
      <c r="D19" s="18">
        <f t="shared" si="1"/>
        <v>4910.0096826666668</v>
      </c>
      <c r="E19" s="19">
        <f t="shared" si="2"/>
        <v>29.817872566801618</v>
      </c>
      <c r="F19" s="19">
        <f t="shared" si="3"/>
        <v>14.908936283400809</v>
      </c>
      <c r="G19" s="19">
        <f t="shared" si="4"/>
        <v>5.9635745133603235</v>
      </c>
      <c r="H19" s="20">
        <f t="shared" si="5"/>
        <v>28.32697893846154</v>
      </c>
    </row>
    <row r="20" spans="1:8" x14ac:dyDescent="0.3">
      <c r="A20" s="8">
        <f t="shared" si="6"/>
        <v>13</v>
      </c>
      <c r="B20" s="18">
        <v>57418.87</v>
      </c>
      <c r="C20" s="18">
        <f t="shared" si="0"/>
        <v>60932.904843999997</v>
      </c>
      <c r="D20" s="18">
        <f t="shared" si="1"/>
        <v>5077.7420703333328</v>
      </c>
      <c r="E20" s="19">
        <f t="shared" si="2"/>
        <v>30.836490305668015</v>
      </c>
      <c r="F20" s="19">
        <f t="shared" si="3"/>
        <v>15.418245152834007</v>
      </c>
      <c r="G20" s="19">
        <f t="shared" si="4"/>
        <v>6.1672980611336028</v>
      </c>
      <c r="H20" s="20">
        <f t="shared" si="5"/>
        <v>29.294665790384613</v>
      </c>
    </row>
    <row r="21" spans="1:8" x14ac:dyDescent="0.3">
      <c r="A21" s="8">
        <f t="shared" si="6"/>
        <v>14</v>
      </c>
      <c r="B21" s="18">
        <v>57418.87</v>
      </c>
      <c r="C21" s="18">
        <f t="shared" si="0"/>
        <v>60932.904843999997</v>
      </c>
      <c r="D21" s="18">
        <f t="shared" si="1"/>
        <v>5077.7420703333328</v>
      </c>
      <c r="E21" s="19">
        <f t="shared" si="2"/>
        <v>30.836490305668015</v>
      </c>
      <c r="F21" s="19">
        <f t="shared" si="3"/>
        <v>15.418245152834007</v>
      </c>
      <c r="G21" s="19">
        <f t="shared" si="4"/>
        <v>6.1672980611336028</v>
      </c>
      <c r="H21" s="20">
        <f t="shared" si="5"/>
        <v>29.294665790384613</v>
      </c>
    </row>
    <row r="22" spans="1:8" x14ac:dyDescent="0.3">
      <c r="A22" s="8">
        <f t="shared" si="6"/>
        <v>15</v>
      </c>
      <c r="B22" s="18">
        <v>59315</v>
      </c>
      <c r="C22" s="18">
        <f t="shared" si="0"/>
        <v>62945.077999999994</v>
      </c>
      <c r="D22" s="18">
        <f t="shared" si="1"/>
        <v>5245.4231666666665</v>
      </c>
      <c r="E22" s="19">
        <f t="shared" si="2"/>
        <v>31.85479655870445</v>
      </c>
      <c r="F22" s="19">
        <f t="shared" si="3"/>
        <v>15.927398279352225</v>
      </c>
      <c r="G22" s="19">
        <f t="shared" si="4"/>
        <v>6.37095931174089</v>
      </c>
      <c r="H22" s="20">
        <f t="shared" si="5"/>
        <v>30.262056730769228</v>
      </c>
    </row>
    <row r="23" spans="1:8" x14ac:dyDescent="0.3">
      <c r="A23" s="8">
        <f t="shared" si="6"/>
        <v>16</v>
      </c>
      <c r="B23" s="18">
        <v>59315</v>
      </c>
      <c r="C23" s="18">
        <f t="shared" si="0"/>
        <v>62945.077999999994</v>
      </c>
      <c r="D23" s="18">
        <f t="shared" si="1"/>
        <v>5245.4231666666665</v>
      </c>
      <c r="E23" s="19">
        <f t="shared" si="2"/>
        <v>31.85479655870445</v>
      </c>
      <c r="F23" s="19">
        <f t="shared" si="3"/>
        <v>15.927398279352225</v>
      </c>
      <c r="G23" s="19">
        <f t="shared" si="4"/>
        <v>6.37095931174089</v>
      </c>
      <c r="H23" s="20">
        <f t="shared" si="5"/>
        <v>30.262056730769228</v>
      </c>
    </row>
    <row r="24" spans="1:8" x14ac:dyDescent="0.3">
      <c r="A24" s="8">
        <f t="shared" si="6"/>
        <v>17</v>
      </c>
      <c r="B24" s="18">
        <v>61211.72</v>
      </c>
      <c r="C24" s="18">
        <f t="shared" si="0"/>
        <v>64957.877263999995</v>
      </c>
      <c r="D24" s="18">
        <f t="shared" si="1"/>
        <v>5413.156438666666</v>
      </c>
      <c r="E24" s="19">
        <f t="shared" si="2"/>
        <v>32.87341966801619</v>
      </c>
      <c r="F24" s="19">
        <f t="shared" si="3"/>
        <v>16.436709834008095</v>
      </c>
      <c r="G24" s="19">
        <f t="shared" si="4"/>
        <v>6.5746839336032377</v>
      </c>
      <c r="H24" s="20">
        <f t="shared" si="5"/>
        <v>31.229748684615384</v>
      </c>
    </row>
    <row r="25" spans="1:8" x14ac:dyDescent="0.3">
      <c r="A25" s="8">
        <f t="shared" si="6"/>
        <v>18</v>
      </c>
      <c r="B25" s="18">
        <v>61211.72</v>
      </c>
      <c r="C25" s="18">
        <f t="shared" si="0"/>
        <v>64957.877263999995</v>
      </c>
      <c r="D25" s="18">
        <f t="shared" si="1"/>
        <v>5413.156438666666</v>
      </c>
      <c r="E25" s="19">
        <f t="shared" si="2"/>
        <v>32.87341966801619</v>
      </c>
      <c r="F25" s="19">
        <f t="shared" si="3"/>
        <v>16.436709834008095</v>
      </c>
      <c r="G25" s="19">
        <f t="shared" si="4"/>
        <v>6.5746839336032377</v>
      </c>
      <c r="H25" s="20">
        <f t="shared" si="5"/>
        <v>31.229748684615384</v>
      </c>
    </row>
    <row r="26" spans="1:8" x14ac:dyDescent="0.3">
      <c r="A26" s="8">
        <f t="shared" si="6"/>
        <v>19</v>
      </c>
      <c r="B26" s="18">
        <v>63108.43</v>
      </c>
      <c r="C26" s="18">
        <f t="shared" si="0"/>
        <v>66970.665915999998</v>
      </c>
      <c r="D26" s="18">
        <f t="shared" si="1"/>
        <v>5580.8888263333329</v>
      </c>
      <c r="E26" s="19">
        <f t="shared" si="2"/>
        <v>33.892037406882594</v>
      </c>
      <c r="F26" s="19">
        <f t="shared" si="3"/>
        <v>16.946018703441297</v>
      </c>
      <c r="G26" s="19">
        <f t="shared" si="4"/>
        <v>6.7784074813765187</v>
      </c>
      <c r="H26" s="20">
        <f t="shared" si="5"/>
        <v>32.197435536538464</v>
      </c>
    </row>
    <row r="27" spans="1:8" x14ac:dyDescent="0.3">
      <c r="A27" s="8">
        <f t="shared" si="6"/>
        <v>20</v>
      </c>
      <c r="B27" s="18">
        <v>63108.43</v>
      </c>
      <c r="C27" s="18">
        <f t="shared" si="0"/>
        <v>66970.665915999998</v>
      </c>
      <c r="D27" s="18">
        <f t="shared" si="1"/>
        <v>5580.8888263333329</v>
      </c>
      <c r="E27" s="19">
        <f t="shared" si="2"/>
        <v>33.892037406882594</v>
      </c>
      <c r="F27" s="19">
        <f t="shared" si="3"/>
        <v>16.946018703441297</v>
      </c>
      <c r="G27" s="19">
        <f t="shared" si="4"/>
        <v>6.7784074813765187</v>
      </c>
      <c r="H27" s="20">
        <f t="shared" si="5"/>
        <v>32.197435536538464</v>
      </c>
    </row>
    <row r="28" spans="1:8" x14ac:dyDescent="0.3">
      <c r="A28" s="8">
        <f t="shared" si="6"/>
        <v>21</v>
      </c>
      <c r="B28" s="18">
        <v>65005.11</v>
      </c>
      <c r="C28" s="18">
        <f t="shared" si="0"/>
        <v>68983.422731999992</v>
      </c>
      <c r="D28" s="18">
        <f t="shared" si="1"/>
        <v>5748.6185609999993</v>
      </c>
      <c r="E28" s="19">
        <f t="shared" si="2"/>
        <v>34.910639034412952</v>
      </c>
      <c r="F28" s="19">
        <f t="shared" si="3"/>
        <v>17.455319517206476</v>
      </c>
      <c r="G28" s="19">
        <f t="shared" si="4"/>
        <v>6.9821278068825903</v>
      </c>
      <c r="H28" s="20">
        <f t="shared" si="5"/>
        <v>33.165107082692302</v>
      </c>
    </row>
    <row r="29" spans="1:8" x14ac:dyDescent="0.3">
      <c r="A29" s="8">
        <f t="shared" si="6"/>
        <v>22</v>
      </c>
      <c r="B29" s="18">
        <v>65005.11</v>
      </c>
      <c r="C29" s="18">
        <f t="shared" si="0"/>
        <v>68983.422731999992</v>
      </c>
      <c r="D29" s="18">
        <f t="shared" si="1"/>
        <v>5748.6185609999993</v>
      </c>
      <c r="E29" s="19">
        <f t="shared" si="2"/>
        <v>34.910639034412952</v>
      </c>
      <c r="F29" s="19">
        <f t="shared" si="3"/>
        <v>17.455319517206476</v>
      </c>
      <c r="G29" s="19">
        <f t="shared" si="4"/>
        <v>6.9821278068825903</v>
      </c>
      <c r="H29" s="20">
        <f t="shared" si="5"/>
        <v>33.165107082692302</v>
      </c>
    </row>
    <row r="30" spans="1:8" x14ac:dyDescent="0.3">
      <c r="A30" s="8">
        <f t="shared" si="6"/>
        <v>23</v>
      </c>
      <c r="B30" s="18">
        <v>66901.83</v>
      </c>
      <c r="C30" s="18">
        <f t="shared" si="0"/>
        <v>70996.221995999993</v>
      </c>
      <c r="D30" s="18">
        <f t="shared" si="1"/>
        <v>5916.3518329999997</v>
      </c>
      <c r="E30" s="19">
        <f t="shared" si="2"/>
        <v>35.929262143724692</v>
      </c>
      <c r="F30" s="19">
        <f t="shared" si="3"/>
        <v>17.964631071862346</v>
      </c>
      <c r="G30" s="19">
        <f t="shared" si="4"/>
        <v>7.1858524287449388</v>
      </c>
      <c r="H30" s="20">
        <f t="shared" si="5"/>
        <v>34.132799036538458</v>
      </c>
    </row>
    <row r="31" spans="1:8" x14ac:dyDescent="0.3">
      <c r="A31" s="8">
        <f t="shared" si="6"/>
        <v>24</v>
      </c>
      <c r="B31" s="18">
        <v>66901.83</v>
      </c>
      <c r="C31" s="18">
        <f t="shared" si="0"/>
        <v>70996.221995999993</v>
      </c>
      <c r="D31" s="18">
        <f t="shared" si="1"/>
        <v>5916.3518329999997</v>
      </c>
      <c r="E31" s="19">
        <f t="shared" si="2"/>
        <v>35.929262143724692</v>
      </c>
      <c r="F31" s="19">
        <f t="shared" si="3"/>
        <v>17.964631071862346</v>
      </c>
      <c r="G31" s="19">
        <f t="shared" si="4"/>
        <v>7.1858524287449388</v>
      </c>
      <c r="H31" s="20">
        <f t="shared" si="5"/>
        <v>34.132799036538458</v>
      </c>
    </row>
    <row r="32" spans="1:8" x14ac:dyDescent="0.3">
      <c r="A32" s="8">
        <f t="shared" si="6"/>
        <v>25</v>
      </c>
      <c r="B32" s="18">
        <v>67023.210000000006</v>
      </c>
      <c r="C32" s="18">
        <f t="shared" si="0"/>
        <v>71125.030452000006</v>
      </c>
      <c r="D32" s="18">
        <f t="shared" si="1"/>
        <v>5927.0858710000002</v>
      </c>
      <c r="E32" s="19">
        <f t="shared" si="2"/>
        <v>35.994448609311746</v>
      </c>
      <c r="F32" s="19">
        <f t="shared" si="3"/>
        <v>17.997224304655873</v>
      </c>
      <c r="G32" s="19">
        <f t="shared" si="4"/>
        <v>7.1988897218623489</v>
      </c>
      <c r="H32" s="20">
        <f t="shared" si="5"/>
        <v>34.19472617884616</v>
      </c>
    </row>
    <row r="33" spans="1:8" x14ac:dyDescent="0.3">
      <c r="A33" s="8">
        <f t="shared" si="6"/>
        <v>26</v>
      </c>
      <c r="B33" s="18">
        <v>67135.679999999993</v>
      </c>
      <c r="C33" s="18">
        <f t="shared" si="0"/>
        <v>71244.383615999992</v>
      </c>
      <c r="D33" s="18">
        <f t="shared" si="1"/>
        <v>5937.0319679999993</v>
      </c>
      <c r="E33" s="19">
        <f t="shared" si="2"/>
        <v>36.054850008097162</v>
      </c>
      <c r="F33" s="19">
        <f t="shared" si="3"/>
        <v>18.027425004048581</v>
      </c>
      <c r="G33" s="19">
        <f t="shared" si="4"/>
        <v>7.2109700016194322</v>
      </c>
      <c r="H33" s="20">
        <f t="shared" si="5"/>
        <v>34.252107507692301</v>
      </c>
    </row>
    <row r="34" spans="1:8" x14ac:dyDescent="0.3">
      <c r="A34" s="8">
        <f t="shared" si="6"/>
        <v>27</v>
      </c>
      <c r="B34" s="18">
        <v>67239.88</v>
      </c>
      <c r="C34" s="18">
        <f t="shared" si="0"/>
        <v>71354.960655999996</v>
      </c>
      <c r="D34" s="18">
        <f t="shared" si="1"/>
        <v>5946.246721333333</v>
      </c>
      <c r="E34" s="19">
        <f t="shared" si="2"/>
        <v>36.110810048582991</v>
      </c>
      <c r="F34" s="19">
        <f t="shared" si="3"/>
        <v>18.055405024291495</v>
      </c>
      <c r="G34" s="19">
        <f t="shared" si="4"/>
        <v>7.2221620097165982</v>
      </c>
      <c r="H34" s="20">
        <f t="shared" si="5"/>
        <v>34.305269546153845</v>
      </c>
    </row>
    <row r="35" spans="1:8" x14ac:dyDescent="0.3">
      <c r="A35" s="8">
        <f t="shared" si="6"/>
        <v>28</v>
      </c>
      <c r="B35" s="18">
        <v>67336.42</v>
      </c>
      <c r="C35" s="18">
        <f t="shared" si="0"/>
        <v>71457.408903999996</v>
      </c>
      <c r="D35" s="18">
        <f t="shared" si="1"/>
        <v>5954.7840753333321</v>
      </c>
      <c r="E35" s="19">
        <f t="shared" si="2"/>
        <v>36.162656327935224</v>
      </c>
      <c r="F35" s="19">
        <f t="shared" si="3"/>
        <v>18.081328163967612</v>
      </c>
      <c r="G35" s="19">
        <f t="shared" si="4"/>
        <v>7.2325312655870446</v>
      </c>
      <c r="H35" s="20">
        <f t="shared" si="5"/>
        <v>34.35452351153846</v>
      </c>
    </row>
    <row r="36" spans="1:8" x14ac:dyDescent="0.3">
      <c r="A36" s="8">
        <f t="shared" si="6"/>
        <v>29</v>
      </c>
      <c r="B36" s="18">
        <v>67425.8</v>
      </c>
      <c r="C36" s="18">
        <f t="shared" si="0"/>
        <v>71552.258959999992</v>
      </c>
      <c r="D36" s="18">
        <f t="shared" si="1"/>
        <v>5962.6882466666666</v>
      </c>
      <c r="E36" s="19">
        <f t="shared" si="2"/>
        <v>36.210657368421046</v>
      </c>
      <c r="F36" s="19">
        <f t="shared" si="3"/>
        <v>18.105328684210523</v>
      </c>
      <c r="G36" s="19">
        <f t="shared" si="4"/>
        <v>7.2421314736842088</v>
      </c>
      <c r="H36" s="20">
        <f t="shared" si="5"/>
        <v>34.400124499999997</v>
      </c>
    </row>
    <row r="37" spans="1:8" x14ac:dyDescent="0.3">
      <c r="A37" s="8">
        <f t="shared" si="6"/>
        <v>30</v>
      </c>
      <c r="B37" s="18">
        <v>67508.679999999993</v>
      </c>
      <c r="C37" s="18">
        <f t="shared" si="0"/>
        <v>71640.211215999982</v>
      </c>
      <c r="D37" s="18">
        <f t="shared" si="1"/>
        <v>5970.0176013333321</v>
      </c>
      <c r="E37" s="19">
        <f t="shared" si="2"/>
        <v>36.255167619433188</v>
      </c>
      <c r="F37" s="19">
        <f t="shared" si="3"/>
        <v>18.127583809716594</v>
      </c>
      <c r="G37" s="19">
        <f t="shared" si="4"/>
        <v>7.2510335238866377</v>
      </c>
      <c r="H37" s="20">
        <f t="shared" si="5"/>
        <v>34.442409238461529</v>
      </c>
    </row>
    <row r="38" spans="1:8" x14ac:dyDescent="0.3">
      <c r="A38" s="8">
        <f t="shared" si="6"/>
        <v>31</v>
      </c>
      <c r="B38" s="18">
        <v>67585.37</v>
      </c>
      <c r="C38" s="18">
        <f t="shared" si="0"/>
        <v>71721.594643999983</v>
      </c>
      <c r="D38" s="18">
        <f t="shared" si="1"/>
        <v>5976.7995536666658</v>
      </c>
      <c r="E38" s="19">
        <f t="shared" si="2"/>
        <v>36.29635356477732</v>
      </c>
      <c r="F38" s="19">
        <f t="shared" si="3"/>
        <v>18.14817678238866</v>
      </c>
      <c r="G38" s="19">
        <f t="shared" si="4"/>
        <v>7.2592707129554643</v>
      </c>
      <c r="H38" s="20">
        <f t="shared" si="5"/>
        <v>34.481535886538452</v>
      </c>
    </row>
    <row r="39" spans="1:8" x14ac:dyDescent="0.3">
      <c r="A39" s="8">
        <f t="shared" si="6"/>
        <v>32</v>
      </c>
      <c r="B39" s="18">
        <v>67656.41</v>
      </c>
      <c r="C39" s="18">
        <f t="shared" si="0"/>
        <v>71796.982292000001</v>
      </c>
      <c r="D39" s="18">
        <f t="shared" si="1"/>
        <v>5983.081857666667</v>
      </c>
      <c r="E39" s="19">
        <f t="shared" si="2"/>
        <v>36.334505208502023</v>
      </c>
      <c r="F39" s="19">
        <f t="shared" si="3"/>
        <v>18.167252604251011</v>
      </c>
      <c r="G39" s="19">
        <f t="shared" si="4"/>
        <v>7.2669010417004047</v>
      </c>
      <c r="H39" s="20">
        <f t="shared" si="5"/>
        <v>34.517779948076921</v>
      </c>
    </row>
    <row r="40" spans="1:8" x14ac:dyDescent="0.3">
      <c r="A40" s="8">
        <f t="shared" si="6"/>
        <v>33</v>
      </c>
      <c r="B40" s="18">
        <v>67722.17</v>
      </c>
      <c r="C40" s="18">
        <f t="shared" si="0"/>
        <v>71866.766803999999</v>
      </c>
      <c r="D40" s="18">
        <f t="shared" si="1"/>
        <v>5988.8972336666666</v>
      </c>
      <c r="E40" s="19">
        <f t="shared" si="2"/>
        <v>36.369821257085022</v>
      </c>
      <c r="F40" s="19">
        <f t="shared" si="3"/>
        <v>18.184910628542511</v>
      </c>
      <c r="G40" s="19">
        <f t="shared" si="4"/>
        <v>7.273964251417004</v>
      </c>
      <c r="H40" s="20">
        <f t="shared" si="5"/>
        <v>34.551330194230772</v>
      </c>
    </row>
    <row r="41" spans="1:8" x14ac:dyDescent="0.3">
      <c r="A41" s="8">
        <f t="shared" si="6"/>
        <v>34</v>
      </c>
      <c r="B41" s="18">
        <v>67783.11</v>
      </c>
      <c r="C41" s="18">
        <f t="shared" si="0"/>
        <v>71931.436331999997</v>
      </c>
      <c r="D41" s="18">
        <f t="shared" si="1"/>
        <v>5994.2863609999995</v>
      </c>
      <c r="E41" s="19">
        <f t="shared" si="2"/>
        <v>36.402548751012148</v>
      </c>
      <c r="F41" s="19">
        <f t="shared" si="3"/>
        <v>18.201274375506074</v>
      </c>
      <c r="G41" s="19">
        <f t="shared" si="4"/>
        <v>7.2805097502024294</v>
      </c>
      <c r="H41" s="20">
        <f t="shared" si="5"/>
        <v>34.582421313461538</v>
      </c>
    </row>
    <row r="42" spans="1:8" x14ac:dyDescent="0.3">
      <c r="A42" s="21">
        <f t="shared" si="6"/>
        <v>35</v>
      </c>
      <c r="B42" s="22">
        <v>67839.48</v>
      </c>
      <c r="C42" s="22">
        <f t="shared" si="0"/>
        <v>71991.256175999995</v>
      </c>
      <c r="D42" s="22">
        <f t="shared" si="1"/>
        <v>5999.2713479999993</v>
      </c>
      <c r="E42" s="23">
        <f t="shared" si="2"/>
        <v>36.432821951417004</v>
      </c>
      <c r="F42" s="23">
        <f t="shared" si="3"/>
        <v>18.216410975708502</v>
      </c>
      <c r="G42" s="23">
        <f t="shared" si="4"/>
        <v>7.2865643902834005</v>
      </c>
      <c r="H42" s="24">
        <f t="shared" si="5"/>
        <v>34.61118085384615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35</v>
      </c>
      <c r="B1" s="1" t="s">
        <v>65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59392.84</v>
      </c>
      <c r="C7" s="18">
        <f t="shared" ref="C7:C42" si="0">B7*$D$3</f>
        <v>63027.681807999994</v>
      </c>
      <c r="D7" s="18">
        <f t="shared" ref="D7:D42" si="1">B7/12*$D$3</f>
        <v>5252.3068173333322</v>
      </c>
      <c r="E7" s="19">
        <f t="shared" ref="E7:E42" si="2">C7/1976</f>
        <v>31.896600105263154</v>
      </c>
      <c r="F7" s="19">
        <f>E7/2</f>
        <v>15.948300052631577</v>
      </c>
      <c r="G7" s="19">
        <f>E7/5</f>
        <v>6.3793200210526306</v>
      </c>
      <c r="H7" s="20">
        <f>C7/2080</f>
        <v>30.301770099999999</v>
      </c>
    </row>
    <row r="8" spans="1:8" x14ac:dyDescent="0.3">
      <c r="A8" s="8">
        <f>A7+1</f>
        <v>1</v>
      </c>
      <c r="B8" s="18">
        <v>59392.84</v>
      </c>
      <c r="C8" s="18">
        <f t="shared" si="0"/>
        <v>63027.681807999994</v>
      </c>
      <c r="D8" s="18">
        <f t="shared" si="1"/>
        <v>5252.3068173333322</v>
      </c>
      <c r="E8" s="19">
        <f t="shared" si="2"/>
        <v>31.896600105263154</v>
      </c>
      <c r="F8" s="19">
        <f t="shared" ref="F8:F42" si="3">E8/2</f>
        <v>15.948300052631577</v>
      </c>
      <c r="G8" s="19">
        <f t="shared" ref="G8:G42" si="4">E8/5</f>
        <v>6.3793200210526306</v>
      </c>
      <c r="H8" s="20">
        <f t="shared" ref="H8:H42" si="5">C8/2080</f>
        <v>30.301770099999999</v>
      </c>
    </row>
    <row r="9" spans="1:8" x14ac:dyDescent="0.3">
      <c r="A9" s="8">
        <f t="shared" ref="A9:A42" si="6">A8+1</f>
        <v>2</v>
      </c>
      <c r="B9" s="18">
        <v>61715.360000000001</v>
      </c>
      <c r="C9" s="18">
        <f t="shared" si="0"/>
        <v>65492.340031999993</v>
      </c>
      <c r="D9" s="18">
        <f t="shared" si="1"/>
        <v>5457.6950026666664</v>
      </c>
      <c r="E9" s="19">
        <f t="shared" si="2"/>
        <v>33.143896777327932</v>
      </c>
      <c r="F9" s="19">
        <f t="shared" si="3"/>
        <v>16.571948388663966</v>
      </c>
      <c r="G9" s="19">
        <f t="shared" si="4"/>
        <v>6.6287793554655865</v>
      </c>
      <c r="H9" s="20">
        <f t="shared" si="5"/>
        <v>31.486701938461536</v>
      </c>
    </row>
    <row r="10" spans="1:8" x14ac:dyDescent="0.3">
      <c r="A10" s="8">
        <f t="shared" si="6"/>
        <v>3</v>
      </c>
      <c r="B10" s="18">
        <v>61715.360000000001</v>
      </c>
      <c r="C10" s="18">
        <f t="shared" si="0"/>
        <v>65492.340031999993</v>
      </c>
      <c r="D10" s="18">
        <f t="shared" si="1"/>
        <v>5457.6950026666664</v>
      </c>
      <c r="E10" s="19">
        <f t="shared" si="2"/>
        <v>33.143896777327932</v>
      </c>
      <c r="F10" s="19">
        <f t="shared" si="3"/>
        <v>16.571948388663966</v>
      </c>
      <c r="G10" s="19">
        <f t="shared" si="4"/>
        <v>6.6287793554655865</v>
      </c>
      <c r="H10" s="20">
        <f t="shared" si="5"/>
        <v>31.486701938461536</v>
      </c>
    </row>
    <row r="11" spans="1:8" x14ac:dyDescent="0.3">
      <c r="A11" s="8">
        <f t="shared" si="6"/>
        <v>4</v>
      </c>
      <c r="B11" s="18">
        <v>64037.87</v>
      </c>
      <c r="C11" s="18">
        <f t="shared" si="0"/>
        <v>67956.987643999993</v>
      </c>
      <c r="D11" s="18">
        <f t="shared" si="1"/>
        <v>5663.082303666667</v>
      </c>
      <c r="E11" s="19">
        <f t="shared" si="2"/>
        <v>34.391188078947366</v>
      </c>
      <c r="F11" s="19">
        <f t="shared" si="3"/>
        <v>17.195594039473683</v>
      </c>
      <c r="G11" s="19">
        <f t="shared" si="4"/>
        <v>6.8782376157894731</v>
      </c>
      <c r="H11" s="20">
        <f t="shared" si="5"/>
        <v>32.671628674999994</v>
      </c>
    </row>
    <row r="12" spans="1:8" x14ac:dyDescent="0.3">
      <c r="A12" s="8">
        <f t="shared" si="6"/>
        <v>5</v>
      </c>
      <c r="B12" s="18">
        <v>64037.87</v>
      </c>
      <c r="C12" s="18">
        <f t="shared" si="0"/>
        <v>67956.987643999993</v>
      </c>
      <c r="D12" s="18">
        <f t="shared" si="1"/>
        <v>5663.082303666667</v>
      </c>
      <c r="E12" s="19">
        <f t="shared" si="2"/>
        <v>34.391188078947366</v>
      </c>
      <c r="F12" s="19">
        <f t="shared" si="3"/>
        <v>17.195594039473683</v>
      </c>
      <c r="G12" s="19">
        <f t="shared" si="4"/>
        <v>6.8782376157894731</v>
      </c>
      <c r="H12" s="20">
        <f t="shared" si="5"/>
        <v>32.671628674999994</v>
      </c>
    </row>
    <row r="13" spans="1:8" x14ac:dyDescent="0.3">
      <c r="A13" s="8">
        <f t="shared" si="6"/>
        <v>6</v>
      </c>
      <c r="B13" s="18">
        <v>66359.83</v>
      </c>
      <c r="C13" s="18">
        <f t="shared" si="0"/>
        <v>70421.05159599999</v>
      </c>
      <c r="D13" s="18">
        <f t="shared" si="1"/>
        <v>5868.4209663333331</v>
      </c>
      <c r="E13" s="19">
        <f t="shared" si="2"/>
        <v>35.638184006072869</v>
      </c>
      <c r="F13" s="19">
        <f t="shared" si="3"/>
        <v>17.819092003036435</v>
      </c>
      <c r="G13" s="19">
        <f t="shared" si="4"/>
        <v>7.1276368012145737</v>
      </c>
      <c r="H13" s="20">
        <f t="shared" si="5"/>
        <v>33.856274805769225</v>
      </c>
    </row>
    <row r="14" spans="1:8" x14ac:dyDescent="0.3">
      <c r="A14" s="8">
        <f t="shared" si="6"/>
        <v>7</v>
      </c>
      <c r="B14" s="18">
        <v>66359.83</v>
      </c>
      <c r="C14" s="18">
        <f t="shared" si="0"/>
        <v>70421.05159599999</v>
      </c>
      <c r="D14" s="18">
        <f t="shared" si="1"/>
        <v>5868.4209663333331</v>
      </c>
      <c r="E14" s="19">
        <f t="shared" si="2"/>
        <v>35.638184006072869</v>
      </c>
      <c r="F14" s="19">
        <f t="shared" si="3"/>
        <v>17.819092003036435</v>
      </c>
      <c r="G14" s="19">
        <f t="shared" si="4"/>
        <v>7.1276368012145737</v>
      </c>
      <c r="H14" s="20">
        <f t="shared" si="5"/>
        <v>33.856274805769225</v>
      </c>
    </row>
    <row r="15" spans="1:8" x14ac:dyDescent="0.3">
      <c r="A15" s="8">
        <f t="shared" si="6"/>
        <v>8</v>
      </c>
      <c r="B15" s="18">
        <v>68682.350000000006</v>
      </c>
      <c r="C15" s="18">
        <f t="shared" si="0"/>
        <v>72885.709820000004</v>
      </c>
      <c r="D15" s="18">
        <f t="shared" si="1"/>
        <v>6073.8091516666664</v>
      </c>
      <c r="E15" s="19">
        <f t="shared" si="2"/>
        <v>36.885480678137654</v>
      </c>
      <c r="F15" s="19">
        <f t="shared" si="3"/>
        <v>18.442740339068827</v>
      </c>
      <c r="G15" s="19">
        <f t="shared" si="4"/>
        <v>7.3770961356275304</v>
      </c>
      <c r="H15" s="20">
        <f t="shared" si="5"/>
        <v>35.041206644230769</v>
      </c>
    </row>
    <row r="16" spans="1:8" x14ac:dyDescent="0.3">
      <c r="A16" s="8">
        <f t="shared" si="6"/>
        <v>9</v>
      </c>
      <c r="B16" s="18">
        <v>68682.350000000006</v>
      </c>
      <c r="C16" s="18">
        <f t="shared" si="0"/>
        <v>72885.709820000004</v>
      </c>
      <c r="D16" s="18">
        <f t="shared" si="1"/>
        <v>6073.8091516666664</v>
      </c>
      <c r="E16" s="19">
        <f t="shared" si="2"/>
        <v>36.885480678137654</v>
      </c>
      <c r="F16" s="19">
        <f t="shared" si="3"/>
        <v>18.442740339068827</v>
      </c>
      <c r="G16" s="19">
        <f t="shared" si="4"/>
        <v>7.3770961356275304</v>
      </c>
      <c r="H16" s="20">
        <f t="shared" si="5"/>
        <v>35.041206644230769</v>
      </c>
    </row>
    <row r="17" spans="1:8" x14ac:dyDescent="0.3">
      <c r="A17" s="8">
        <f t="shared" si="6"/>
        <v>10</v>
      </c>
      <c r="B17" s="18">
        <v>71004.86</v>
      </c>
      <c r="C17" s="18">
        <f t="shared" si="0"/>
        <v>75350.35743199999</v>
      </c>
      <c r="D17" s="18">
        <f t="shared" si="1"/>
        <v>6279.1964526666661</v>
      </c>
      <c r="E17" s="19">
        <f t="shared" si="2"/>
        <v>38.132771979757081</v>
      </c>
      <c r="F17" s="19">
        <f t="shared" si="3"/>
        <v>19.06638598987854</v>
      </c>
      <c r="G17" s="19">
        <f t="shared" si="4"/>
        <v>7.6265543959514162</v>
      </c>
      <c r="H17" s="20">
        <f t="shared" si="5"/>
        <v>36.226133380769227</v>
      </c>
    </row>
    <row r="18" spans="1:8" x14ac:dyDescent="0.3">
      <c r="A18" s="8">
        <f t="shared" si="6"/>
        <v>11</v>
      </c>
      <c r="B18" s="18">
        <v>71004.86</v>
      </c>
      <c r="C18" s="18">
        <f t="shared" si="0"/>
        <v>75350.35743199999</v>
      </c>
      <c r="D18" s="18">
        <f t="shared" si="1"/>
        <v>6279.1964526666661</v>
      </c>
      <c r="E18" s="19">
        <f t="shared" si="2"/>
        <v>38.132771979757081</v>
      </c>
      <c r="F18" s="19">
        <f t="shared" si="3"/>
        <v>19.06638598987854</v>
      </c>
      <c r="G18" s="19">
        <f t="shared" si="4"/>
        <v>7.6265543959514162</v>
      </c>
      <c r="H18" s="20">
        <f t="shared" si="5"/>
        <v>36.226133380769227</v>
      </c>
    </row>
    <row r="19" spans="1:8" x14ac:dyDescent="0.3">
      <c r="A19" s="8">
        <f t="shared" si="6"/>
        <v>12</v>
      </c>
      <c r="B19" s="18">
        <v>73327.360000000001</v>
      </c>
      <c r="C19" s="18">
        <f t="shared" si="0"/>
        <v>77814.994431999992</v>
      </c>
      <c r="D19" s="18">
        <f t="shared" si="1"/>
        <v>6484.5828693333333</v>
      </c>
      <c r="E19" s="19">
        <f t="shared" si="2"/>
        <v>39.380057910931171</v>
      </c>
      <c r="F19" s="19">
        <f t="shared" si="3"/>
        <v>19.690028955465586</v>
      </c>
      <c r="G19" s="19">
        <f t="shared" si="4"/>
        <v>7.8760115821862344</v>
      </c>
      <c r="H19" s="20">
        <f t="shared" si="5"/>
        <v>37.411055015384612</v>
      </c>
    </row>
    <row r="20" spans="1:8" x14ac:dyDescent="0.3">
      <c r="A20" s="8">
        <f t="shared" si="6"/>
        <v>13</v>
      </c>
      <c r="B20" s="18">
        <v>73327.360000000001</v>
      </c>
      <c r="C20" s="18">
        <f t="shared" si="0"/>
        <v>77814.994431999992</v>
      </c>
      <c r="D20" s="18">
        <f t="shared" si="1"/>
        <v>6484.5828693333333</v>
      </c>
      <c r="E20" s="19">
        <f t="shared" si="2"/>
        <v>39.380057910931171</v>
      </c>
      <c r="F20" s="19">
        <f t="shared" si="3"/>
        <v>19.690028955465586</v>
      </c>
      <c r="G20" s="19">
        <f t="shared" si="4"/>
        <v>7.8760115821862344</v>
      </c>
      <c r="H20" s="20">
        <f t="shared" si="5"/>
        <v>37.411055015384612</v>
      </c>
    </row>
    <row r="21" spans="1:8" x14ac:dyDescent="0.3">
      <c r="A21" s="8">
        <f t="shared" si="6"/>
        <v>14</v>
      </c>
      <c r="B21" s="18">
        <v>75649.87</v>
      </c>
      <c r="C21" s="18">
        <f t="shared" si="0"/>
        <v>80279.642043999993</v>
      </c>
      <c r="D21" s="18">
        <f t="shared" si="1"/>
        <v>6689.970170333333</v>
      </c>
      <c r="E21" s="19">
        <f t="shared" si="2"/>
        <v>40.627349212550605</v>
      </c>
      <c r="F21" s="19">
        <f t="shared" si="3"/>
        <v>20.313674606275303</v>
      </c>
      <c r="G21" s="19">
        <f t="shared" si="4"/>
        <v>8.1254698425101211</v>
      </c>
      <c r="H21" s="20">
        <f t="shared" si="5"/>
        <v>38.595981751923077</v>
      </c>
    </row>
    <row r="22" spans="1:8" x14ac:dyDescent="0.3">
      <c r="A22" s="8">
        <f t="shared" si="6"/>
        <v>15</v>
      </c>
      <c r="B22" s="18">
        <v>75649.87</v>
      </c>
      <c r="C22" s="18">
        <f t="shared" si="0"/>
        <v>80279.642043999993</v>
      </c>
      <c r="D22" s="18">
        <f t="shared" si="1"/>
        <v>6689.970170333333</v>
      </c>
      <c r="E22" s="19">
        <f t="shared" si="2"/>
        <v>40.627349212550605</v>
      </c>
      <c r="F22" s="19">
        <f t="shared" si="3"/>
        <v>20.313674606275303</v>
      </c>
      <c r="G22" s="19">
        <f t="shared" si="4"/>
        <v>8.1254698425101211</v>
      </c>
      <c r="H22" s="20">
        <f t="shared" si="5"/>
        <v>38.595981751923077</v>
      </c>
    </row>
    <row r="23" spans="1:8" x14ac:dyDescent="0.3">
      <c r="A23" s="8">
        <f t="shared" si="6"/>
        <v>16</v>
      </c>
      <c r="B23" s="18">
        <v>77972.39</v>
      </c>
      <c r="C23" s="18">
        <f t="shared" si="0"/>
        <v>82744.300267999992</v>
      </c>
      <c r="D23" s="18">
        <f t="shared" si="1"/>
        <v>6895.3583556666654</v>
      </c>
      <c r="E23" s="19">
        <f t="shared" si="2"/>
        <v>41.874645884615383</v>
      </c>
      <c r="F23" s="19">
        <f t="shared" si="3"/>
        <v>20.937322942307691</v>
      </c>
      <c r="G23" s="19">
        <f t="shared" si="4"/>
        <v>8.3749291769230769</v>
      </c>
      <c r="H23" s="20">
        <f t="shared" si="5"/>
        <v>39.780913590384614</v>
      </c>
    </row>
    <row r="24" spans="1:8" x14ac:dyDescent="0.3">
      <c r="A24" s="8">
        <f t="shared" si="6"/>
        <v>17</v>
      </c>
      <c r="B24" s="18">
        <v>77972.39</v>
      </c>
      <c r="C24" s="18">
        <f t="shared" si="0"/>
        <v>82744.300267999992</v>
      </c>
      <c r="D24" s="18">
        <f t="shared" si="1"/>
        <v>6895.3583556666654</v>
      </c>
      <c r="E24" s="19">
        <f t="shared" si="2"/>
        <v>41.874645884615383</v>
      </c>
      <c r="F24" s="19">
        <f t="shared" si="3"/>
        <v>20.937322942307691</v>
      </c>
      <c r="G24" s="19">
        <f t="shared" si="4"/>
        <v>8.3749291769230769</v>
      </c>
      <c r="H24" s="20">
        <f t="shared" si="5"/>
        <v>39.780913590384614</v>
      </c>
    </row>
    <row r="25" spans="1:8" x14ac:dyDescent="0.3">
      <c r="A25" s="8">
        <f t="shared" si="6"/>
        <v>18</v>
      </c>
      <c r="B25" s="18">
        <v>80294.899999999994</v>
      </c>
      <c r="C25" s="18">
        <f t="shared" si="0"/>
        <v>85208.947879999992</v>
      </c>
      <c r="D25" s="18">
        <f t="shared" si="1"/>
        <v>7100.7456566666651</v>
      </c>
      <c r="E25" s="19">
        <f t="shared" si="2"/>
        <v>43.121937186234817</v>
      </c>
      <c r="F25" s="19">
        <f t="shared" si="3"/>
        <v>21.560968593117408</v>
      </c>
      <c r="G25" s="19">
        <f t="shared" si="4"/>
        <v>8.6243874372469627</v>
      </c>
      <c r="H25" s="20">
        <f t="shared" si="5"/>
        <v>40.965840326923072</v>
      </c>
    </row>
    <row r="26" spans="1:8" x14ac:dyDescent="0.3">
      <c r="A26" s="8">
        <f t="shared" si="6"/>
        <v>19</v>
      </c>
      <c r="B26" s="18">
        <v>80294.899999999994</v>
      </c>
      <c r="C26" s="18">
        <f t="shared" si="0"/>
        <v>85208.947879999992</v>
      </c>
      <c r="D26" s="18">
        <f t="shared" si="1"/>
        <v>7100.7456566666651</v>
      </c>
      <c r="E26" s="19">
        <f t="shared" si="2"/>
        <v>43.121937186234817</v>
      </c>
      <c r="F26" s="19">
        <f t="shared" si="3"/>
        <v>21.560968593117408</v>
      </c>
      <c r="G26" s="19">
        <f t="shared" si="4"/>
        <v>8.6243874372469627</v>
      </c>
      <c r="H26" s="20">
        <f t="shared" si="5"/>
        <v>40.965840326923072</v>
      </c>
    </row>
    <row r="27" spans="1:8" x14ac:dyDescent="0.3">
      <c r="A27" s="8">
        <f t="shared" si="6"/>
        <v>20</v>
      </c>
      <c r="B27" s="18">
        <v>82617.42</v>
      </c>
      <c r="C27" s="18">
        <f t="shared" si="0"/>
        <v>87673.606103999991</v>
      </c>
      <c r="D27" s="18">
        <f t="shared" si="1"/>
        <v>7306.1338419999993</v>
      </c>
      <c r="E27" s="19">
        <f t="shared" si="2"/>
        <v>44.369233858299587</v>
      </c>
      <c r="F27" s="19">
        <f t="shared" si="3"/>
        <v>22.184616929149794</v>
      </c>
      <c r="G27" s="19">
        <f t="shared" si="4"/>
        <v>8.8738467716599168</v>
      </c>
      <c r="H27" s="20">
        <f t="shared" si="5"/>
        <v>42.150772165384609</v>
      </c>
    </row>
    <row r="28" spans="1:8" x14ac:dyDescent="0.3">
      <c r="A28" s="8">
        <f t="shared" si="6"/>
        <v>21</v>
      </c>
      <c r="B28" s="18">
        <v>82617.42</v>
      </c>
      <c r="C28" s="18">
        <f t="shared" si="0"/>
        <v>87673.606103999991</v>
      </c>
      <c r="D28" s="18">
        <f t="shared" si="1"/>
        <v>7306.1338419999993</v>
      </c>
      <c r="E28" s="19">
        <f t="shared" si="2"/>
        <v>44.369233858299587</v>
      </c>
      <c r="F28" s="19">
        <f t="shared" si="3"/>
        <v>22.184616929149794</v>
      </c>
      <c r="G28" s="19">
        <f t="shared" si="4"/>
        <v>8.8738467716599168</v>
      </c>
      <c r="H28" s="20">
        <f t="shared" si="5"/>
        <v>42.150772165384609</v>
      </c>
    </row>
    <row r="29" spans="1:8" x14ac:dyDescent="0.3">
      <c r="A29" s="8">
        <f t="shared" si="6"/>
        <v>22</v>
      </c>
      <c r="B29" s="18">
        <v>84939.38</v>
      </c>
      <c r="C29" s="18">
        <f t="shared" si="0"/>
        <v>90137.670056000003</v>
      </c>
      <c r="D29" s="18">
        <f t="shared" si="1"/>
        <v>7511.4725046666663</v>
      </c>
      <c r="E29" s="19">
        <f t="shared" si="2"/>
        <v>45.616229785425105</v>
      </c>
      <c r="F29" s="19">
        <f t="shared" si="3"/>
        <v>22.808114892712553</v>
      </c>
      <c r="G29" s="19">
        <f t="shared" si="4"/>
        <v>9.1232459570850217</v>
      </c>
      <c r="H29" s="20">
        <f t="shared" si="5"/>
        <v>43.335418296153847</v>
      </c>
    </row>
    <row r="30" spans="1:8" x14ac:dyDescent="0.3">
      <c r="A30" s="8">
        <f t="shared" si="6"/>
        <v>23</v>
      </c>
      <c r="B30" s="18">
        <v>84939.38</v>
      </c>
      <c r="C30" s="18">
        <f t="shared" si="0"/>
        <v>90137.670056000003</v>
      </c>
      <c r="D30" s="18">
        <f t="shared" si="1"/>
        <v>7511.4725046666663</v>
      </c>
      <c r="E30" s="19">
        <f t="shared" si="2"/>
        <v>45.616229785425105</v>
      </c>
      <c r="F30" s="19">
        <f t="shared" si="3"/>
        <v>22.808114892712553</v>
      </c>
      <c r="G30" s="19">
        <f t="shared" si="4"/>
        <v>9.1232459570850217</v>
      </c>
      <c r="H30" s="20">
        <f t="shared" si="5"/>
        <v>43.335418296153847</v>
      </c>
    </row>
    <row r="31" spans="1:8" x14ac:dyDescent="0.3">
      <c r="A31" s="8">
        <f t="shared" si="6"/>
        <v>24</v>
      </c>
      <c r="B31" s="18">
        <v>84939.38</v>
      </c>
      <c r="C31" s="18">
        <f t="shared" si="0"/>
        <v>90137.670056000003</v>
      </c>
      <c r="D31" s="18">
        <f t="shared" si="1"/>
        <v>7511.4725046666663</v>
      </c>
      <c r="E31" s="19">
        <f t="shared" si="2"/>
        <v>45.616229785425105</v>
      </c>
      <c r="F31" s="19">
        <f t="shared" si="3"/>
        <v>22.808114892712553</v>
      </c>
      <c r="G31" s="19">
        <f t="shared" si="4"/>
        <v>9.1232459570850217</v>
      </c>
      <c r="H31" s="20">
        <f t="shared" si="5"/>
        <v>43.335418296153847</v>
      </c>
    </row>
    <row r="32" spans="1:8" x14ac:dyDescent="0.3">
      <c r="A32" s="8">
        <f t="shared" si="6"/>
        <v>25</v>
      </c>
      <c r="B32" s="18">
        <v>85093.48</v>
      </c>
      <c r="C32" s="18">
        <f t="shared" si="0"/>
        <v>90301.200975999993</v>
      </c>
      <c r="D32" s="18">
        <f t="shared" si="1"/>
        <v>7525.1000813333321</v>
      </c>
      <c r="E32" s="19">
        <f t="shared" si="2"/>
        <v>45.698988348178133</v>
      </c>
      <c r="F32" s="19">
        <f t="shared" si="3"/>
        <v>22.849494174089067</v>
      </c>
      <c r="G32" s="19">
        <f t="shared" si="4"/>
        <v>9.1397976696356267</v>
      </c>
      <c r="H32" s="20">
        <f t="shared" si="5"/>
        <v>43.41403893076923</v>
      </c>
    </row>
    <row r="33" spans="1:8" x14ac:dyDescent="0.3">
      <c r="A33" s="8">
        <f t="shared" si="6"/>
        <v>26</v>
      </c>
      <c r="B33" s="18">
        <v>85236.27</v>
      </c>
      <c r="C33" s="18">
        <f t="shared" si="0"/>
        <v>90452.729724000004</v>
      </c>
      <c r="D33" s="18">
        <f t="shared" si="1"/>
        <v>7537.7274769999995</v>
      </c>
      <c r="E33" s="19">
        <f t="shared" si="2"/>
        <v>45.775672937246966</v>
      </c>
      <c r="F33" s="19">
        <f t="shared" si="3"/>
        <v>22.887836468623483</v>
      </c>
      <c r="G33" s="19">
        <f t="shared" si="4"/>
        <v>9.1551345874493926</v>
      </c>
      <c r="H33" s="20">
        <f t="shared" si="5"/>
        <v>43.486889290384617</v>
      </c>
    </row>
    <row r="34" spans="1:8" x14ac:dyDescent="0.3">
      <c r="A34" s="8">
        <f t="shared" si="6"/>
        <v>27</v>
      </c>
      <c r="B34" s="18">
        <v>85368.56</v>
      </c>
      <c r="C34" s="18">
        <f t="shared" si="0"/>
        <v>90593.115871999995</v>
      </c>
      <c r="D34" s="18">
        <f t="shared" si="1"/>
        <v>7549.4263226666653</v>
      </c>
      <c r="E34" s="19">
        <f t="shared" si="2"/>
        <v>45.846718558704453</v>
      </c>
      <c r="F34" s="19">
        <f t="shared" si="3"/>
        <v>22.923359279352226</v>
      </c>
      <c r="G34" s="19">
        <f t="shared" si="4"/>
        <v>9.1693437117408898</v>
      </c>
      <c r="H34" s="20">
        <f t="shared" si="5"/>
        <v>43.554382630769226</v>
      </c>
    </row>
    <row r="35" spans="1:8" x14ac:dyDescent="0.3">
      <c r="A35" s="8">
        <f t="shared" si="6"/>
        <v>28</v>
      </c>
      <c r="B35" s="18">
        <v>85491.13</v>
      </c>
      <c r="C35" s="18">
        <f t="shared" si="0"/>
        <v>90723.187156</v>
      </c>
      <c r="D35" s="18">
        <f t="shared" si="1"/>
        <v>7560.2655963333336</v>
      </c>
      <c r="E35" s="19">
        <f t="shared" si="2"/>
        <v>45.912544107287452</v>
      </c>
      <c r="F35" s="19">
        <f t="shared" si="3"/>
        <v>22.956272053643726</v>
      </c>
      <c r="G35" s="19">
        <f t="shared" si="4"/>
        <v>9.1825088214574908</v>
      </c>
      <c r="H35" s="20">
        <f t="shared" si="5"/>
        <v>43.616916901923076</v>
      </c>
    </row>
    <row r="36" spans="1:8" x14ac:dyDescent="0.3">
      <c r="A36" s="8">
        <f t="shared" si="6"/>
        <v>29</v>
      </c>
      <c r="B36" s="18">
        <v>85604.62</v>
      </c>
      <c r="C36" s="18">
        <f t="shared" si="0"/>
        <v>90843.622743999993</v>
      </c>
      <c r="D36" s="18">
        <f t="shared" si="1"/>
        <v>7570.3018953333331</v>
      </c>
      <c r="E36" s="19">
        <f t="shared" si="2"/>
        <v>45.973493291497974</v>
      </c>
      <c r="F36" s="19">
        <f t="shared" si="3"/>
        <v>22.986746645748987</v>
      </c>
      <c r="G36" s="19">
        <f t="shared" si="4"/>
        <v>9.1946986582995951</v>
      </c>
      <c r="H36" s="20">
        <f t="shared" si="5"/>
        <v>43.67481862692307</v>
      </c>
    </row>
    <row r="37" spans="1:8" x14ac:dyDescent="0.3">
      <c r="A37" s="8">
        <f t="shared" si="6"/>
        <v>30</v>
      </c>
      <c r="B37" s="18">
        <v>85709.84</v>
      </c>
      <c r="C37" s="18">
        <f t="shared" si="0"/>
        <v>90955.28220799999</v>
      </c>
      <c r="D37" s="18">
        <f t="shared" si="1"/>
        <v>7579.6068506666661</v>
      </c>
      <c r="E37" s="19">
        <f t="shared" si="2"/>
        <v>46.030001117408901</v>
      </c>
      <c r="F37" s="19">
        <f t="shared" si="3"/>
        <v>23.01500055870445</v>
      </c>
      <c r="G37" s="19">
        <f t="shared" si="4"/>
        <v>9.2060002234817802</v>
      </c>
      <c r="H37" s="20">
        <f t="shared" si="5"/>
        <v>43.728501061538459</v>
      </c>
    </row>
    <row r="38" spans="1:8" x14ac:dyDescent="0.3">
      <c r="A38" s="8">
        <f t="shared" si="6"/>
        <v>31</v>
      </c>
      <c r="B38" s="18">
        <v>85807.21</v>
      </c>
      <c r="C38" s="18">
        <f t="shared" si="0"/>
        <v>91058.611252000002</v>
      </c>
      <c r="D38" s="18">
        <f t="shared" si="1"/>
        <v>7588.2176043333329</v>
      </c>
      <c r="E38" s="19">
        <f t="shared" si="2"/>
        <v>46.082293143724698</v>
      </c>
      <c r="F38" s="19">
        <f t="shared" si="3"/>
        <v>23.041146571862349</v>
      </c>
      <c r="G38" s="19">
        <f t="shared" si="4"/>
        <v>9.2164586287449399</v>
      </c>
      <c r="H38" s="20">
        <f t="shared" si="5"/>
        <v>43.778178486538465</v>
      </c>
    </row>
    <row r="39" spans="1:8" x14ac:dyDescent="0.3">
      <c r="A39" s="8">
        <f t="shared" si="6"/>
        <v>32</v>
      </c>
      <c r="B39" s="18">
        <v>85897.41</v>
      </c>
      <c r="C39" s="18">
        <f t="shared" si="0"/>
        <v>91154.331491999998</v>
      </c>
      <c r="D39" s="18">
        <f t="shared" si="1"/>
        <v>7596.1942909999998</v>
      </c>
      <c r="E39" s="19">
        <f t="shared" si="2"/>
        <v>46.13073456072874</v>
      </c>
      <c r="F39" s="19">
        <f t="shared" si="3"/>
        <v>23.06536728036437</v>
      </c>
      <c r="G39" s="19">
        <f t="shared" si="4"/>
        <v>9.2261469121457473</v>
      </c>
      <c r="H39" s="20">
        <f t="shared" si="5"/>
        <v>43.824197832692306</v>
      </c>
    </row>
    <row r="40" spans="1:8" x14ac:dyDescent="0.3">
      <c r="A40" s="8">
        <f t="shared" si="6"/>
        <v>33</v>
      </c>
      <c r="B40" s="18">
        <v>85980.9</v>
      </c>
      <c r="C40" s="18">
        <f t="shared" si="0"/>
        <v>91242.93107999998</v>
      </c>
      <c r="D40" s="18">
        <f t="shared" si="1"/>
        <v>7603.577589999999</v>
      </c>
      <c r="E40" s="19">
        <f t="shared" si="2"/>
        <v>46.175572408906874</v>
      </c>
      <c r="F40" s="19">
        <f t="shared" si="3"/>
        <v>23.087786204453437</v>
      </c>
      <c r="G40" s="19">
        <f t="shared" si="4"/>
        <v>9.2351144817813751</v>
      </c>
      <c r="H40" s="20">
        <f t="shared" si="5"/>
        <v>43.866793788461528</v>
      </c>
    </row>
    <row r="41" spans="1:8" x14ac:dyDescent="0.3">
      <c r="A41" s="8">
        <f t="shared" si="6"/>
        <v>34</v>
      </c>
      <c r="B41" s="18">
        <v>86058.26</v>
      </c>
      <c r="C41" s="18">
        <f t="shared" si="0"/>
        <v>91325.025511999993</v>
      </c>
      <c r="D41" s="18">
        <f t="shared" si="1"/>
        <v>7610.4187926666664</v>
      </c>
      <c r="E41" s="19">
        <f t="shared" si="2"/>
        <v>46.217118174089066</v>
      </c>
      <c r="F41" s="19">
        <f t="shared" si="3"/>
        <v>23.108559087044533</v>
      </c>
      <c r="G41" s="19">
        <f t="shared" si="4"/>
        <v>9.2434236348178125</v>
      </c>
      <c r="H41" s="20">
        <f t="shared" si="5"/>
        <v>43.906262265384612</v>
      </c>
    </row>
    <row r="42" spans="1:8" x14ac:dyDescent="0.3">
      <c r="A42" s="21">
        <f t="shared" si="6"/>
        <v>35</v>
      </c>
      <c r="B42" s="22">
        <v>86129.83</v>
      </c>
      <c r="C42" s="22">
        <f t="shared" si="0"/>
        <v>91400.975595999989</v>
      </c>
      <c r="D42" s="22">
        <f t="shared" si="1"/>
        <v>7616.7479663333324</v>
      </c>
      <c r="E42" s="23">
        <f t="shared" si="2"/>
        <v>46.255554451416998</v>
      </c>
      <c r="F42" s="23">
        <f t="shared" si="3"/>
        <v>23.127777225708499</v>
      </c>
      <c r="G42" s="23">
        <f t="shared" si="4"/>
        <v>9.2511108902833996</v>
      </c>
      <c r="H42" s="24">
        <f t="shared" si="5"/>
        <v>43.942776728846148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0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42</v>
      </c>
      <c r="B1" s="1" t="s">
        <v>66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B4" s="47" t="s">
        <v>2</v>
      </c>
      <c r="C4" s="48"/>
      <c r="D4" s="33" t="s">
        <v>3</v>
      </c>
      <c r="E4" s="47" t="s">
        <v>4</v>
      </c>
      <c r="F4" s="49"/>
      <c r="G4" s="49"/>
      <c r="H4" s="48"/>
    </row>
    <row r="5" spans="1:8" x14ac:dyDescent="0.3"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B7" s="18"/>
      <c r="C7" s="18"/>
      <c r="D7" s="18"/>
      <c r="E7" s="19"/>
      <c r="F7" s="19"/>
      <c r="G7" s="19"/>
      <c r="H7" s="20"/>
    </row>
    <row r="8" spans="1:8" x14ac:dyDescent="0.3">
      <c r="B8" s="18">
        <v>23133.23</v>
      </c>
      <c r="C8" s="18">
        <f t="shared" ref="C8" si="0">B8*$D$3</f>
        <v>24548.983675999996</v>
      </c>
      <c r="D8" s="18">
        <f t="shared" ref="D8" si="1">B8/12*$D$3</f>
        <v>2045.7486396666666</v>
      </c>
      <c r="E8" s="19">
        <f t="shared" ref="E8" si="2">C8/1976</f>
        <v>12.423574734817812</v>
      </c>
      <c r="F8" s="19">
        <f t="shared" ref="F8" si="3">E8/2</f>
        <v>6.2117873674089061</v>
      </c>
      <c r="G8" s="19">
        <f t="shared" ref="G8" si="4">E8/5</f>
        <v>2.4847149469635625</v>
      </c>
      <c r="H8" s="20">
        <f t="shared" ref="H8" si="5">C8/2080</f>
        <v>11.802395998076921</v>
      </c>
    </row>
    <row r="9" spans="1:8" x14ac:dyDescent="0.3">
      <c r="B9" s="22"/>
      <c r="C9" s="22"/>
      <c r="D9" s="22"/>
      <c r="E9" s="23"/>
      <c r="F9" s="23"/>
      <c r="G9" s="23"/>
      <c r="H9" s="24"/>
    </row>
    <row r="14" spans="1:8" ht="14.4" x14ac:dyDescent="0.3">
      <c r="A14" s="1" t="s">
        <v>75</v>
      </c>
    </row>
    <row r="16" spans="1:8" x14ac:dyDescent="0.3">
      <c r="B16" s="33" t="s">
        <v>73</v>
      </c>
      <c r="C16" s="38" t="s">
        <v>74</v>
      </c>
    </row>
    <row r="17" spans="2:3" x14ac:dyDescent="0.3">
      <c r="B17" s="39"/>
      <c r="C17" s="40">
        <f>+D2</f>
        <v>44713</v>
      </c>
    </row>
    <row r="18" spans="2:3" x14ac:dyDescent="0.3">
      <c r="B18" s="41"/>
      <c r="C18" s="42"/>
    </row>
    <row r="19" spans="2:3" x14ac:dyDescent="0.3">
      <c r="B19" s="46">
        <v>29.625599999999999</v>
      </c>
      <c r="C19" s="45">
        <f>B19*1.4002*D3</f>
        <v>44.020449145343989</v>
      </c>
    </row>
    <row r="20" spans="2:3" x14ac:dyDescent="0.3">
      <c r="B20" s="43"/>
      <c r="C20" s="44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9</v>
      </c>
      <c r="B1" s="1" t="s">
        <v>47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23642.75</v>
      </c>
      <c r="C7" s="18">
        <f t="shared" ref="C7:C42" si="0">B7*$D$3</f>
        <v>25089.686299999998</v>
      </c>
      <c r="D7" s="18">
        <f t="shared" ref="D7:D42" si="1">B7/12*$D$3</f>
        <v>2090.8071916666668</v>
      </c>
      <c r="E7" s="19">
        <f t="shared" ref="E7:E42" si="2">C7/1976</f>
        <v>12.697209665991902</v>
      </c>
      <c r="F7" s="19">
        <f>E7/2</f>
        <v>6.3486048329959512</v>
      </c>
      <c r="G7" s="19">
        <f>E7/5</f>
        <v>2.5394419331983804</v>
      </c>
      <c r="H7" s="20">
        <f>C7/2080</f>
        <v>12.062349182692307</v>
      </c>
    </row>
    <row r="8" spans="1:8" x14ac:dyDescent="0.3">
      <c r="A8" s="8">
        <f>A7+1</f>
        <v>1</v>
      </c>
      <c r="B8" s="18">
        <v>24549.13</v>
      </c>
      <c r="C8" s="18">
        <f t="shared" si="0"/>
        <v>26051.536755999998</v>
      </c>
      <c r="D8" s="18">
        <f t="shared" si="1"/>
        <v>2170.9613963333331</v>
      </c>
      <c r="E8" s="19">
        <f t="shared" si="2"/>
        <v>13.183976091093117</v>
      </c>
      <c r="F8" s="19">
        <f t="shared" ref="F8:F42" si="3">E8/2</f>
        <v>6.5919880455465583</v>
      </c>
      <c r="G8" s="19">
        <f t="shared" ref="G8:G42" si="4">E8/5</f>
        <v>2.6367952182186234</v>
      </c>
      <c r="H8" s="20">
        <f t="shared" ref="H8:H42" si="5">C8/2080</f>
        <v>12.524777286538461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27023.808195999998</v>
      </c>
      <c r="D9" s="18">
        <f t="shared" si="1"/>
        <v>2251.9840163333333</v>
      </c>
      <c r="E9" s="19">
        <f t="shared" si="2"/>
        <v>13.676016293522267</v>
      </c>
      <c r="F9" s="19">
        <f t="shared" si="3"/>
        <v>6.8380081467611333</v>
      </c>
      <c r="G9" s="19">
        <f t="shared" si="4"/>
        <v>2.7352032587044532</v>
      </c>
      <c r="H9" s="20">
        <f t="shared" si="5"/>
        <v>12.992215478846154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27996.111472000001</v>
      </c>
      <c r="D10" s="18">
        <f t="shared" si="1"/>
        <v>2333.0092893333335</v>
      </c>
      <c r="E10" s="19">
        <f t="shared" si="2"/>
        <v>14.168072607287449</v>
      </c>
      <c r="F10" s="19">
        <f t="shared" si="3"/>
        <v>7.0840363036437246</v>
      </c>
      <c r="G10" s="19">
        <f t="shared" si="4"/>
        <v>2.8336145214574899</v>
      </c>
      <c r="H10" s="20">
        <f t="shared" si="5"/>
        <v>13.459668976923076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28968.382911999997</v>
      </c>
      <c r="D11" s="18">
        <f t="shared" si="1"/>
        <v>2414.0319093333328</v>
      </c>
      <c r="E11" s="19">
        <f t="shared" si="2"/>
        <v>14.660112809716598</v>
      </c>
      <c r="F11" s="19">
        <f t="shared" si="3"/>
        <v>7.3300564048582988</v>
      </c>
      <c r="G11" s="19">
        <f t="shared" si="4"/>
        <v>2.9320225619433193</v>
      </c>
      <c r="H11" s="20">
        <f t="shared" si="5"/>
        <v>13.927107169230768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28968.382911999997</v>
      </c>
      <c r="D12" s="18">
        <f t="shared" si="1"/>
        <v>2414.0319093333328</v>
      </c>
      <c r="E12" s="19">
        <f t="shared" si="2"/>
        <v>14.660112809716598</v>
      </c>
      <c r="F12" s="19">
        <f t="shared" si="3"/>
        <v>7.3300564048582988</v>
      </c>
      <c r="G12" s="19">
        <f t="shared" si="4"/>
        <v>2.9320225619433193</v>
      </c>
      <c r="H12" s="20">
        <f t="shared" si="5"/>
        <v>13.927107169230768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30354.087259999997</v>
      </c>
      <c r="D13" s="18">
        <f t="shared" si="1"/>
        <v>2529.5072716666664</v>
      </c>
      <c r="E13" s="19">
        <f t="shared" si="2"/>
        <v>15.36138019230769</v>
      </c>
      <c r="F13" s="19">
        <f t="shared" si="3"/>
        <v>7.6806900961538451</v>
      </c>
      <c r="G13" s="19">
        <f t="shared" si="4"/>
        <v>3.072276038461538</v>
      </c>
      <c r="H13" s="20">
        <f t="shared" si="5"/>
        <v>14.593311182692306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30354.087259999997</v>
      </c>
      <c r="D14" s="18">
        <f t="shared" si="1"/>
        <v>2529.5072716666664</v>
      </c>
      <c r="E14" s="19">
        <f t="shared" si="2"/>
        <v>15.36138019230769</v>
      </c>
      <c r="F14" s="19">
        <f t="shared" si="3"/>
        <v>7.6806900961538451</v>
      </c>
      <c r="G14" s="19">
        <f t="shared" si="4"/>
        <v>3.072276038461538</v>
      </c>
      <c r="H14" s="20">
        <f t="shared" si="5"/>
        <v>14.593311182692306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31555.970543999996</v>
      </c>
      <c r="D15" s="18">
        <f t="shared" si="1"/>
        <v>2629.6642119999997</v>
      </c>
      <c r="E15" s="19">
        <f t="shared" si="2"/>
        <v>15.969620720647772</v>
      </c>
      <c r="F15" s="19">
        <f t="shared" si="3"/>
        <v>7.9848103603238858</v>
      </c>
      <c r="G15" s="19">
        <f t="shared" si="4"/>
        <v>3.1939241441295545</v>
      </c>
      <c r="H15" s="20">
        <f t="shared" si="5"/>
        <v>15.171139684615383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31555.970543999996</v>
      </c>
      <c r="D16" s="18">
        <f t="shared" si="1"/>
        <v>2629.6642119999997</v>
      </c>
      <c r="E16" s="19">
        <f t="shared" si="2"/>
        <v>15.969620720647772</v>
      </c>
      <c r="F16" s="19">
        <f t="shared" si="3"/>
        <v>7.9848103603238858</v>
      </c>
      <c r="G16" s="19">
        <f t="shared" si="4"/>
        <v>3.1939241441295545</v>
      </c>
      <c r="H16" s="20">
        <f t="shared" si="5"/>
        <v>15.171139684615383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32435.715956</v>
      </c>
      <c r="D17" s="18">
        <f t="shared" si="1"/>
        <v>2702.9763296666665</v>
      </c>
      <c r="E17" s="19">
        <f t="shared" si="2"/>
        <v>16.414836010121459</v>
      </c>
      <c r="F17" s="19">
        <f t="shared" si="3"/>
        <v>8.2074180050607293</v>
      </c>
      <c r="G17" s="19">
        <f t="shared" si="4"/>
        <v>3.2829672020242917</v>
      </c>
      <c r="H17" s="20">
        <f t="shared" si="5"/>
        <v>15.594094209615385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32435.715956</v>
      </c>
      <c r="D18" s="18">
        <f t="shared" si="1"/>
        <v>2702.9763296666665</v>
      </c>
      <c r="E18" s="19">
        <f t="shared" si="2"/>
        <v>16.414836010121459</v>
      </c>
      <c r="F18" s="19">
        <f t="shared" si="3"/>
        <v>8.2074180050607293</v>
      </c>
      <c r="G18" s="19">
        <f t="shared" si="4"/>
        <v>3.2829672020242917</v>
      </c>
      <c r="H18" s="20">
        <f t="shared" si="5"/>
        <v>15.594094209615385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33821.441527999996</v>
      </c>
      <c r="D19" s="18">
        <f t="shared" si="1"/>
        <v>2818.4534606666662</v>
      </c>
      <c r="E19" s="19">
        <f t="shared" si="2"/>
        <v>17.116114133603237</v>
      </c>
      <c r="F19" s="19">
        <f t="shared" si="3"/>
        <v>8.5580570668016183</v>
      </c>
      <c r="G19" s="19">
        <f t="shared" si="4"/>
        <v>3.4232228267206475</v>
      </c>
      <c r="H19" s="20">
        <f t="shared" si="5"/>
        <v>16.260308426923075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33821.441527999996</v>
      </c>
      <c r="D20" s="18">
        <f t="shared" si="1"/>
        <v>2818.4534606666662</v>
      </c>
      <c r="E20" s="19">
        <f t="shared" si="2"/>
        <v>17.116114133603237</v>
      </c>
      <c r="F20" s="19">
        <f t="shared" si="3"/>
        <v>8.5580570668016183</v>
      </c>
      <c r="G20" s="19">
        <f t="shared" si="4"/>
        <v>3.4232228267206475</v>
      </c>
      <c r="H20" s="20">
        <f t="shared" si="5"/>
        <v>16.260308426923075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34933.388112000001</v>
      </c>
      <c r="D21" s="18">
        <f t="shared" si="1"/>
        <v>2911.1156759999999</v>
      </c>
      <c r="E21" s="19">
        <f t="shared" si="2"/>
        <v>17.678840137651822</v>
      </c>
      <c r="F21" s="19">
        <f t="shared" si="3"/>
        <v>8.8394200688259108</v>
      </c>
      <c r="G21" s="19">
        <f t="shared" si="4"/>
        <v>3.5357680275303642</v>
      </c>
      <c r="H21" s="20">
        <f t="shared" si="5"/>
        <v>16.79489813076923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34933.388112000001</v>
      </c>
      <c r="D22" s="18">
        <f t="shared" si="1"/>
        <v>2911.1156759999999</v>
      </c>
      <c r="E22" s="19">
        <f t="shared" si="2"/>
        <v>17.678840137651822</v>
      </c>
      <c r="F22" s="19">
        <f t="shared" si="3"/>
        <v>8.8394200688259108</v>
      </c>
      <c r="G22" s="19">
        <f t="shared" si="4"/>
        <v>3.5357680275303642</v>
      </c>
      <c r="H22" s="20">
        <f t="shared" si="5"/>
        <v>16.79489813076923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35903.091447999999</v>
      </c>
      <c r="D23" s="18">
        <f t="shared" si="1"/>
        <v>2991.9242873333333</v>
      </c>
      <c r="E23" s="19">
        <f t="shared" si="2"/>
        <v>18.169580692307694</v>
      </c>
      <c r="F23" s="19">
        <f t="shared" si="3"/>
        <v>9.0847903461538468</v>
      </c>
      <c r="G23" s="19">
        <f t="shared" si="4"/>
        <v>3.6339161384615388</v>
      </c>
      <c r="H23" s="20">
        <f t="shared" si="5"/>
        <v>17.261101657692308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35903.091447999999</v>
      </c>
      <c r="D24" s="18">
        <f t="shared" si="1"/>
        <v>2991.9242873333333</v>
      </c>
      <c r="E24" s="19">
        <f t="shared" si="2"/>
        <v>18.169580692307694</v>
      </c>
      <c r="F24" s="19">
        <f t="shared" si="3"/>
        <v>9.0847903461538468</v>
      </c>
      <c r="G24" s="19">
        <f t="shared" si="4"/>
        <v>3.6339161384615388</v>
      </c>
      <c r="H24" s="20">
        <f t="shared" si="5"/>
        <v>17.261101657692308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37288.795795999999</v>
      </c>
      <c r="D25" s="18">
        <f t="shared" si="1"/>
        <v>3107.3996496666664</v>
      </c>
      <c r="E25" s="19">
        <f t="shared" si="2"/>
        <v>18.870848074898785</v>
      </c>
      <c r="F25" s="19">
        <f t="shared" si="3"/>
        <v>9.4354240374493923</v>
      </c>
      <c r="G25" s="19">
        <f t="shared" si="4"/>
        <v>3.774169614979757</v>
      </c>
      <c r="H25" s="20">
        <f t="shared" si="5"/>
        <v>17.927305671153846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37288.795795999999</v>
      </c>
      <c r="D26" s="18">
        <f t="shared" si="1"/>
        <v>3107.3996496666664</v>
      </c>
      <c r="E26" s="19">
        <f t="shared" si="2"/>
        <v>18.870848074898785</v>
      </c>
      <c r="F26" s="19">
        <f t="shared" si="3"/>
        <v>9.4354240374493923</v>
      </c>
      <c r="G26" s="19">
        <f t="shared" si="4"/>
        <v>3.774169614979757</v>
      </c>
      <c r="H26" s="20">
        <f t="shared" si="5"/>
        <v>17.927305671153846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38674.563815999994</v>
      </c>
      <c r="D27" s="18">
        <f t="shared" si="1"/>
        <v>3222.8803179999995</v>
      </c>
      <c r="E27" s="19">
        <f t="shared" si="2"/>
        <v>19.57214768016194</v>
      </c>
      <c r="F27" s="19">
        <f t="shared" si="3"/>
        <v>9.7860738400809701</v>
      </c>
      <c r="G27" s="19">
        <f t="shared" si="4"/>
        <v>3.914429536032388</v>
      </c>
      <c r="H27" s="20">
        <f t="shared" si="5"/>
        <v>18.593540296153844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38674.563815999994</v>
      </c>
      <c r="D28" s="18">
        <f t="shared" si="1"/>
        <v>3222.8803179999995</v>
      </c>
      <c r="E28" s="19">
        <f t="shared" si="2"/>
        <v>19.57214768016194</v>
      </c>
      <c r="F28" s="19">
        <f t="shared" si="3"/>
        <v>9.7860738400809701</v>
      </c>
      <c r="G28" s="19">
        <f t="shared" si="4"/>
        <v>3.914429536032388</v>
      </c>
      <c r="H28" s="20">
        <f t="shared" si="5"/>
        <v>18.593540296153844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40060.331835999998</v>
      </c>
      <c r="D29" s="18">
        <f t="shared" si="1"/>
        <v>3338.3609863333327</v>
      </c>
      <c r="E29" s="19">
        <f t="shared" si="2"/>
        <v>20.2734472854251</v>
      </c>
      <c r="F29" s="19">
        <f t="shared" si="3"/>
        <v>10.13672364271255</v>
      </c>
      <c r="G29" s="19">
        <f t="shared" si="4"/>
        <v>4.0546894570850203</v>
      </c>
      <c r="H29" s="20">
        <f t="shared" si="5"/>
        <v>19.259774921153845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41446.057407999993</v>
      </c>
      <c r="D30" s="18">
        <f t="shared" si="1"/>
        <v>3453.8381173333328</v>
      </c>
      <c r="E30" s="19">
        <f t="shared" si="2"/>
        <v>20.974725408906878</v>
      </c>
      <c r="F30" s="19">
        <f t="shared" si="3"/>
        <v>10.487362704453439</v>
      </c>
      <c r="G30" s="19">
        <f t="shared" si="4"/>
        <v>4.1949450817813752</v>
      </c>
      <c r="H30" s="20">
        <f t="shared" si="5"/>
        <v>19.925989138461535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42831.825427999996</v>
      </c>
      <c r="D31" s="18">
        <f t="shared" si="1"/>
        <v>3569.3187856666668</v>
      </c>
      <c r="E31" s="19">
        <f t="shared" si="2"/>
        <v>21.67602501417004</v>
      </c>
      <c r="F31" s="19">
        <f t="shared" si="3"/>
        <v>10.83801250708502</v>
      </c>
      <c r="G31" s="19">
        <f t="shared" si="4"/>
        <v>4.3352050028340079</v>
      </c>
      <c r="H31" s="20">
        <f t="shared" si="5"/>
        <v>20.592223763461536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42909.526491999997</v>
      </c>
      <c r="D32" s="18">
        <f t="shared" si="1"/>
        <v>3575.7938743333334</v>
      </c>
      <c r="E32" s="19">
        <f t="shared" si="2"/>
        <v>21.715347414979757</v>
      </c>
      <c r="F32" s="19">
        <f t="shared" si="3"/>
        <v>10.857673707489878</v>
      </c>
      <c r="G32" s="19">
        <f t="shared" si="4"/>
        <v>4.3430694829959515</v>
      </c>
      <c r="H32" s="20">
        <f t="shared" si="5"/>
        <v>20.629580044230767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42981.539523999993</v>
      </c>
      <c r="D33" s="18">
        <f t="shared" si="1"/>
        <v>3581.7949603333327</v>
      </c>
      <c r="E33" s="19">
        <f t="shared" si="2"/>
        <v>21.751791257085017</v>
      </c>
      <c r="F33" s="19">
        <f t="shared" si="3"/>
        <v>10.875895628542509</v>
      </c>
      <c r="G33" s="19">
        <f t="shared" si="4"/>
        <v>4.3503582514170036</v>
      </c>
      <c r="H33" s="20">
        <f t="shared" si="5"/>
        <v>20.664201694230766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43048.246555999991</v>
      </c>
      <c r="D34" s="18">
        <f t="shared" si="1"/>
        <v>3587.3538796666662</v>
      </c>
      <c r="E34" s="19">
        <f t="shared" si="2"/>
        <v>21.785549876518214</v>
      </c>
      <c r="F34" s="19">
        <f t="shared" si="3"/>
        <v>10.892774938259107</v>
      </c>
      <c r="G34" s="19">
        <f t="shared" si="4"/>
        <v>4.3571099753036426</v>
      </c>
      <c r="H34" s="20">
        <f t="shared" si="5"/>
        <v>20.696272382692303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43110.050843999998</v>
      </c>
      <c r="D35" s="18">
        <f t="shared" si="1"/>
        <v>3592.5042370000001</v>
      </c>
      <c r="E35" s="19">
        <f t="shared" si="2"/>
        <v>21.816827350202427</v>
      </c>
      <c r="F35" s="19">
        <f t="shared" si="3"/>
        <v>10.908413675101214</v>
      </c>
      <c r="G35" s="19">
        <f t="shared" si="4"/>
        <v>4.3633654700404856</v>
      </c>
      <c r="H35" s="20">
        <f t="shared" si="5"/>
        <v>20.725985982692308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43167.281360000001</v>
      </c>
      <c r="D36" s="18">
        <f t="shared" si="1"/>
        <v>3597.273446666667</v>
      </c>
      <c r="E36" s="19">
        <f t="shared" si="2"/>
        <v>21.84579016194332</v>
      </c>
      <c r="F36" s="19">
        <f t="shared" si="3"/>
        <v>10.92289508097166</v>
      </c>
      <c r="G36" s="19">
        <f t="shared" si="4"/>
        <v>4.3691580323886638</v>
      </c>
      <c r="H36" s="20">
        <f t="shared" si="5"/>
        <v>20.753500653846153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43220.341359999999</v>
      </c>
      <c r="D37" s="18">
        <f t="shared" si="1"/>
        <v>3601.6951133333332</v>
      </c>
      <c r="E37" s="19">
        <f t="shared" si="2"/>
        <v>21.872642388663966</v>
      </c>
      <c r="F37" s="19">
        <f t="shared" si="3"/>
        <v>10.936321194331983</v>
      </c>
      <c r="G37" s="19">
        <f t="shared" si="4"/>
        <v>4.3745284777327935</v>
      </c>
      <c r="H37" s="20">
        <f t="shared" si="5"/>
        <v>20.779010269230767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43269.443083999999</v>
      </c>
      <c r="D38" s="18">
        <f t="shared" si="1"/>
        <v>3605.7869236666666</v>
      </c>
      <c r="E38" s="19">
        <f t="shared" si="2"/>
        <v>21.897491439271253</v>
      </c>
      <c r="F38" s="19">
        <f t="shared" si="3"/>
        <v>10.948745719635626</v>
      </c>
      <c r="G38" s="19">
        <f t="shared" si="4"/>
        <v>4.3794982878542505</v>
      </c>
      <c r="H38" s="20">
        <f t="shared" si="5"/>
        <v>20.802616867307691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43314.926115999995</v>
      </c>
      <c r="D39" s="18">
        <f t="shared" si="1"/>
        <v>3609.5771763333332</v>
      </c>
      <c r="E39" s="19">
        <f t="shared" si="2"/>
        <v>21.920509168016192</v>
      </c>
      <c r="F39" s="19">
        <f t="shared" si="3"/>
        <v>10.960254584008096</v>
      </c>
      <c r="G39" s="19">
        <f t="shared" si="4"/>
        <v>4.3841018336032382</v>
      </c>
      <c r="H39" s="20">
        <f t="shared" si="5"/>
        <v>20.824483709615382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43357.023919999992</v>
      </c>
      <c r="D40" s="18">
        <f t="shared" si="1"/>
        <v>3613.0853266666663</v>
      </c>
      <c r="E40" s="19">
        <f t="shared" si="2"/>
        <v>21.941813724696352</v>
      </c>
      <c r="F40" s="19">
        <f t="shared" si="3"/>
        <v>10.970906862348176</v>
      </c>
      <c r="G40" s="19">
        <f t="shared" si="4"/>
        <v>4.3883627449392701</v>
      </c>
      <c r="H40" s="20">
        <f t="shared" si="5"/>
        <v>20.844723038461535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43396.033631999999</v>
      </c>
      <c r="D41" s="18">
        <f t="shared" si="1"/>
        <v>3616.3361359999999</v>
      </c>
      <c r="E41" s="19">
        <f t="shared" si="2"/>
        <v>21.961555481781375</v>
      </c>
      <c r="F41" s="19">
        <f t="shared" si="3"/>
        <v>10.980777740890687</v>
      </c>
      <c r="G41" s="19">
        <f t="shared" si="4"/>
        <v>4.3923110963562753</v>
      </c>
      <c r="H41" s="20">
        <f t="shared" si="5"/>
        <v>20.863477707692308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43432.125044</v>
      </c>
      <c r="D42" s="22">
        <f t="shared" si="1"/>
        <v>3619.3437536666665</v>
      </c>
      <c r="E42" s="23">
        <f t="shared" si="2"/>
        <v>21.979820366396762</v>
      </c>
      <c r="F42" s="23">
        <f t="shared" si="3"/>
        <v>10.989910183198381</v>
      </c>
      <c r="G42" s="23">
        <f t="shared" si="4"/>
        <v>4.3959640732793526</v>
      </c>
      <c r="H42" s="24">
        <f t="shared" si="5"/>
        <v>20.880829348076922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48</v>
      </c>
      <c r="B1" s="1" t="s">
        <v>49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27127.423763999999</v>
      </c>
      <c r="D7" s="18">
        <f t="shared" ref="D7:D42" si="1">B7/12*$D$3</f>
        <v>2260.6186469999998</v>
      </c>
      <c r="E7" s="19">
        <f t="shared" ref="E7:E42" si="2">C7/1976</f>
        <v>13.728453321862348</v>
      </c>
      <c r="F7" s="19">
        <f>E7/2</f>
        <v>6.8642266609311742</v>
      </c>
      <c r="G7" s="19">
        <f>E7/5</f>
        <v>2.7456906643724697</v>
      </c>
      <c r="H7" s="20">
        <f>C7/2080</f>
        <v>13.04203065576923</v>
      </c>
    </row>
    <row r="8" spans="1:8" x14ac:dyDescent="0.3">
      <c r="A8" s="8">
        <f>A7+1</f>
        <v>1</v>
      </c>
      <c r="B8" s="18">
        <v>26558.33</v>
      </c>
      <c r="C8" s="18">
        <f t="shared" si="0"/>
        <v>28183.699796000001</v>
      </c>
      <c r="D8" s="18">
        <f t="shared" si="1"/>
        <v>2348.6416496666666</v>
      </c>
      <c r="E8" s="19">
        <f t="shared" si="2"/>
        <v>14.263005969635628</v>
      </c>
      <c r="F8" s="19">
        <f t="shared" ref="F8:F42" si="3">E8/2</f>
        <v>7.1315029848178142</v>
      </c>
      <c r="G8" s="19">
        <f t="shared" ref="G8:G42" si="4">E8/5</f>
        <v>2.8526011939271259</v>
      </c>
      <c r="H8" s="20">
        <f t="shared" ref="H8:H42" si="5">C8/2080</f>
        <v>13.549855671153846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29239.975827999995</v>
      </c>
      <c r="D9" s="18">
        <f t="shared" si="1"/>
        <v>2436.6646523333334</v>
      </c>
      <c r="E9" s="19">
        <f t="shared" si="2"/>
        <v>14.797558617408905</v>
      </c>
      <c r="F9" s="19">
        <f t="shared" si="3"/>
        <v>7.3987793087044524</v>
      </c>
      <c r="G9" s="19">
        <f t="shared" si="4"/>
        <v>2.9595117234817812</v>
      </c>
      <c r="H9" s="20">
        <f t="shared" si="5"/>
        <v>14.057680686538459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30296.262471999999</v>
      </c>
      <c r="D10" s="18">
        <f t="shared" si="1"/>
        <v>2524.6885393333332</v>
      </c>
      <c r="E10" s="19">
        <f t="shared" si="2"/>
        <v>15.33211663562753</v>
      </c>
      <c r="F10" s="19">
        <f t="shared" si="3"/>
        <v>7.6660583178137651</v>
      </c>
      <c r="G10" s="19">
        <f t="shared" si="4"/>
        <v>3.0664233271255061</v>
      </c>
      <c r="H10" s="20">
        <f t="shared" si="5"/>
        <v>14.565510803846154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31352.538503999996</v>
      </c>
      <c r="D11" s="18">
        <f t="shared" si="1"/>
        <v>2612.7115419999996</v>
      </c>
      <c r="E11" s="19">
        <f t="shared" si="2"/>
        <v>15.866669283400809</v>
      </c>
      <c r="F11" s="19">
        <f t="shared" si="3"/>
        <v>7.9333346417004043</v>
      </c>
      <c r="G11" s="19">
        <f t="shared" si="4"/>
        <v>3.1733338566801619</v>
      </c>
      <c r="H11" s="20">
        <f t="shared" si="5"/>
        <v>15.073335819230767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31352.538503999996</v>
      </c>
      <c r="D12" s="18">
        <f t="shared" si="1"/>
        <v>2612.7115419999996</v>
      </c>
      <c r="E12" s="19">
        <f t="shared" si="2"/>
        <v>15.866669283400809</v>
      </c>
      <c r="F12" s="19">
        <f t="shared" si="3"/>
        <v>7.9333346417004043</v>
      </c>
      <c r="G12" s="19">
        <f t="shared" si="4"/>
        <v>3.1733338566801619</v>
      </c>
      <c r="H12" s="20">
        <f t="shared" si="5"/>
        <v>15.073335819230767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32168.155599999998</v>
      </c>
      <c r="D13" s="18">
        <f t="shared" si="1"/>
        <v>2680.6796333333332</v>
      </c>
      <c r="E13" s="19">
        <f t="shared" si="2"/>
        <v>16.279430971659917</v>
      </c>
      <c r="F13" s="19">
        <f t="shared" si="3"/>
        <v>8.1397154858299583</v>
      </c>
      <c r="G13" s="19">
        <f t="shared" si="4"/>
        <v>3.2558861943319832</v>
      </c>
      <c r="H13" s="20">
        <f t="shared" si="5"/>
        <v>15.465459423076922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32168.155599999998</v>
      </c>
      <c r="D14" s="18">
        <f t="shared" si="1"/>
        <v>2680.6796333333332</v>
      </c>
      <c r="E14" s="19">
        <f t="shared" si="2"/>
        <v>16.279430971659917</v>
      </c>
      <c r="F14" s="19">
        <f t="shared" si="3"/>
        <v>8.1397154858299583</v>
      </c>
      <c r="G14" s="19">
        <f t="shared" si="4"/>
        <v>3.2558861943319832</v>
      </c>
      <c r="H14" s="20">
        <f t="shared" si="5"/>
        <v>15.465459423076922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33673.658815999996</v>
      </c>
      <c r="D15" s="18">
        <f t="shared" si="1"/>
        <v>2806.1382346666664</v>
      </c>
      <c r="E15" s="19">
        <f t="shared" si="2"/>
        <v>17.041325311740888</v>
      </c>
      <c r="F15" s="19">
        <f t="shared" si="3"/>
        <v>8.5206626558704439</v>
      </c>
      <c r="G15" s="19">
        <f t="shared" si="4"/>
        <v>3.4082650623481774</v>
      </c>
      <c r="H15" s="20">
        <f t="shared" si="5"/>
        <v>16.189259046153843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33673.658815999996</v>
      </c>
      <c r="D16" s="18">
        <f t="shared" si="1"/>
        <v>2806.1382346666664</v>
      </c>
      <c r="E16" s="19">
        <f t="shared" si="2"/>
        <v>17.041325311740888</v>
      </c>
      <c r="F16" s="19">
        <f t="shared" si="3"/>
        <v>8.5206626558704439</v>
      </c>
      <c r="G16" s="19">
        <f t="shared" si="4"/>
        <v>3.4082650623481774</v>
      </c>
      <c r="H16" s="20">
        <f t="shared" si="5"/>
        <v>16.189259046153843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34933.388112000001</v>
      </c>
      <c r="D17" s="18">
        <f t="shared" si="1"/>
        <v>2911.1156759999999</v>
      </c>
      <c r="E17" s="19">
        <f t="shared" si="2"/>
        <v>17.678840137651822</v>
      </c>
      <c r="F17" s="19">
        <f t="shared" si="3"/>
        <v>8.8394200688259108</v>
      </c>
      <c r="G17" s="19">
        <f t="shared" si="4"/>
        <v>3.5357680275303642</v>
      </c>
      <c r="H17" s="20">
        <f t="shared" si="5"/>
        <v>16.79489813076923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34933.388112000001</v>
      </c>
      <c r="D18" s="18">
        <f t="shared" si="1"/>
        <v>2911.1156759999999</v>
      </c>
      <c r="E18" s="19">
        <f t="shared" si="2"/>
        <v>17.678840137651822</v>
      </c>
      <c r="F18" s="19">
        <f t="shared" si="3"/>
        <v>8.8394200688259108</v>
      </c>
      <c r="G18" s="19">
        <f t="shared" si="4"/>
        <v>3.5357680275303642</v>
      </c>
      <c r="H18" s="20">
        <f t="shared" si="5"/>
        <v>16.79489813076923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35994.789739999993</v>
      </c>
      <c r="D19" s="18">
        <f t="shared" si="1"/>
        <v>2999.5658116666664</v>
      </c>
      <c r="E19" s="19">
        <f t="shared" si="2"/>
        <v>18.215986710526312</v>
      </c>
      <c r="F19" s="19">
        <f t="shared" si="3"/>
        <v>9.1079933552631562</v>
      </c>
      <c r="G19" s="19">
        <f t="shared" si="4"/>
        <v>3.6431973421052626</v>
      </c>
      <c r="H19" s="20">
        <f t="shared" si="5"/>
        <v>17.305187374999996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35994.789739999993</v>
      </c>
      <c r="D20" s="18">
        <f t="shared" si="1"/>
        <v>2999.5658116666664</v>
      </c>
      <c r="E20" s="19">
        <f t="shared" si="2"/>
        <v>18.215986710526312</v>
      </c>
      <c r="F20" s="19">
        <f t="shared" si="3"/>
        <v>9.1079933552631562</v>
      </c>
      <c r="G20" s="19">
        <f t="shared" si="4"/>
        <v>3.6431973421052626</v>
      </c>
      <c r="H20" s="20">
        <f t="shared" si="5"/>
        <v>17.305187374999996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37500.292955999998</v>
      </c>
      <c r="D21" s="18">
        <f t="shared" si="1"/>
        <v>3125.0244129999996</v>
      </c>
      <c r="E21" s="19">
        <f t="shared" si="2"/>
        <v>18.977881050607287</v>
      </c>
      <c r="F21" s="19">
        <f t="shared" si="3"/>
        <v>9.4889405253036436</v>
      </c>
      <c r="G21" s="19">
        <f t="shared" si="4"/>
        <v>3.7955762101214576</v>
      </c>
      <c r="H21" s="20">
        <f t="shared" si="5"/>
        <v>18.02898699807692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37500.292955999998</v>
      </c>
      <c r="D22" s="18">
        <f t="shared" si="1"/>
        <v>3125.0244129999996</v>
      </c>
      <c r="E22" s="19">
        <f t="shared" si="2"/>
        <v>18.977881050607287</v>
      </c>
      <c r="F22" s="19">
        <f t="shared" si="3"/>
        <v>9.4889405253036436</v>
      </c>
      <c r="G22" s="19">
        <f t="shared" si="4"/>
        <v>3.7955762101214576</v>
      </c>
      <c r="H22" s="20">
        <f t="shared" si="5"/>
        <v>18.02898699807692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39005.796171999995</v>
      </c>
      <c r="D23" s="18">
        <f t="shared" si="1"/>
        <v>3250.4830143333329</v>
      </c>
      <c r="E23" s="19">
        <f t="shared" si="2"/>
        <v>19.739775390688255</v>
      </c>
      <c r="F23" s="19">
        <f t="shared" si="3"/>
        <v>9.8698876953441275</v>
      </c>
      <c r="G23" s="19">
        <f t="shared" si="4"/>
        <v>3.9479550781376509</v>
      </c>
      <c r="H23" s="20">
        <f t="shared" si="5"/>
        <v>18.752786621153845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39005.796171999995</v>
      </c>
      <c r="D24" s="18">
        <f t="shared" si="1"/>
        <v>3250.4830143333329</v>
      </c>
      <c r="E24" s="19">
        <f t="shared" si="2"/>
        <v>19.739775390688255</v>
      </c>
      <c r="F24" s="19">
        <f t="shared" si="3"/>
        <v>9.8698876953441275</v>
      </c>
      <c r="G24" s="19">
        <f t="shared" si="4"/>
        <v>3.9479550781376509</v>
      </c>
      <c r="H24" s="20">
        <f t="shared" si="5"/>
        <v>18.752786621153845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40511.31</v>
      </c>
      <c r="D25" s="18">
        <f t="shared" si="1"/>
        <v>3375.9424999999997</v>
      </c>
      <c r="E25" s="19">
        <f t="shared" si="2"/>
        <v>20.501675101214573</v>
      </c>
      <c r="F25" s="19">
        <f t="shared" si="3"/>
        <v>10.250837550607287</v>
      </c>
      <c r="G25" s="19">
        <f t="shared" si="4"/>
        <v>4.1003350202429143</v>
      </c>
      <c r="H25" s="20">
        <f t="shared" si="5"/>
        <v>19.476591346153846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40511.31</v>
      </c>
      <c r="D26" s="18">
        <f t="shared" si="1"/>
        <v>3375.9424999999997</v>
      </c>
      <c r="E26" s="19">
        <f t="shared" si="2"/>
        <v>20.501675101214573</v>
      </c>
      <c r="F26" s="19">
        <f t="shared" si="3"/>
        <v>10.250837550607287</v>
      </c>
      <c r="G26" s="19">
        <f t="shared" si="4"/>
        <v>4.1003350202429143</v>
      </c>
      <c r="H26" s="20">
        <f t="shared" si="5"/>
        <v>19.476591346153846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42016.813215999995</v>
      </c>
      <c r="D27" s="18">
        <f t="shared" si="1"/>
        <v>3501.4011013333329</v>
      </c>
      <c r="E27" s="19">
        <f t="shared" si="2"/>
        <v>21.263569441295544</v>
      </c>
      <c r="F27" s="19">
        <f t="shared" si="3"/>
        <v>10.631784720647772</v>
      </c>
      <c r="G27" s="19">
        <f t="shared" si="4"/>
        <v>4.2527138882591089</v>
      </c>
      <c r="H27" s="20">
        <f t="shared" si="5"/>
        <v>20.200390969230767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42016.813215999995</v>
      </c>
      <c r="D28" s="18">
        <f t="shared" si="1"/>
        <v>3501.4011013333329</v>
      </c>
      <c r="E28" s="19">
        <f t="shared" si="2"/>
        <v>21.263569441295544</v>
      </c>
      <c r="F28" s="19">
        <f t="shared" si="3"/>
        <v>10.631784720647772</v>
      </c>
      <c r="G28" s="19">
        <f t="shared" si="4"/>
        <v>4.2527138882591089</v>
      </c>
      <c r="H28" s="20">
        <f t="shared" si="5"/>
        <v>20.200390969230767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43522.305819999994</v>
      </c>
      <c r="D29" s="18">
        <f t="shared" si="1"/>
        <v>3626.8588183333331</v>
      </c>
      <c r="E29" s="19">
        <f t="shared" si="2"/>
        <v>22.025458410931172</v>
      </c>
      <c r="F29" s="19">
        <f t="shared" si="3"/>
        <v>11.012729205465586</v>
      </c>
      <c r="G29" s="19">
        <f t="shared" si="4"/>
        <v>4.4050916821862343</v>
      </c>
      <c r="H29" s="20">
        <f t="shared" si="5"/>
        <v>20.924185490384613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45027.830260000002</v>
      </c>
      <c r="D30" s="18">
        <f t="shared" si="1"/>
        <v>3752.3191883333334</v>
      </c>
      <c r="E30" s="19">
        <f t="shared" si="2"/>
        <v>22.787363491902834</v>
      </c>
      <c r="F30" s="19">
        <f t="shared" si="3"/>
        <v>11.393681745951417</v>
      </c>
      <c r="G30" s="19">
        <f t="shared" si="4"/>
        <v>4.5574726983805665</v>
      </c>
      <c r="H30" s="20">
        <f t="shared" si="5"/>
        <v>21.647995317307693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46533.322863999994</v>
      </c>
      <c r="D31" s="18">
        <f t="shared" si="1"/>
        <v>3877.7769053333332</v>
      </c>
      <c r="E31" s="19">
        <f t="shared" si="2"/>
        <v>23.549252461538458</v>
      </c>
      <c r="F31" s="19">
        <f t="shared" si="3"/>
        <v>11.774626230769229</v>
      </c>
      <c r="G31" s="19">
        <f t="shared" si="4"/>
        <v>4.7098504923076918</v>
      </c>
      <c r="H31" s="20">
        <f t="shared" si="5"/>
        <v>22.371789838461535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46617.751935999993</v>
      </c>
      <c r="D32" s="18">
        <f t="shared" si="1"/>
        <v>3884.8126613333329</v>
      </c>
      <c r="E32" s="19">
        <f t="shared" si="2"/>
        <v>23.591979724696351</v>
      </c>
      <c r="F32" s="19">
        <f t="shared" si="3"/>
        <v>11.795989862348176</v>
      </c>
      <c r="G32" s="19">
        <f t="shared" si="4"/>
        <v>4.7183959449392701</v>
      </c>
      <c r="H32" s="20">
        <f t="shared" si="5"/>
        <v>22.412380738461536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46695.9836</v>
      </c>
      <c r="D33" s="18">
        <f t="shared" si="1"/>
        <v>3891.3319666666662</v>
      </c>
      <c r="E33" s="19">
        <f t="shared" si="2"/>
        <v>23.63157064777328</v>
      </c>
      <c r="F33" s="19">
        <f t="shared" si="3"/>
        <v>11.81578532388664</v>
      </c>
      <c r="G33" s="19">
        <f t="shared" si="4"/>
        <v>4.7263141295546562</v>
      </c>
      <c r="H33" s="20">
        <f t="shared" si="5"/>
        <v>22.449992115384614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46768.452947999998</v>
      </c>
      <c r="D34" s="18">
        <f t="shared" si="1"/>
        <v>3897.371079</v>
      </c>
      <c r="E34" s="19">
        <f t="shared" si="2"/>
        <v>23.668245419028338</v>
      </c>
      <c r="F34" s="19">
        <f t="shared" si="3"/>
        <v>11.834122709514169</v>
      </c>
      <c r="G34" s="19">
        <f t="shared" si="4"/>
        <v>4.733649083805668</v>
      </c>
      <c r="H34" s="20">
        <f t="shared" si="5"/>
        <v>22.484833148076923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46835.605683999995</v>
      </c>
      <c r="D35" s="18">
        <f t="shared" si="1"/>
        <v>3902.9671403333327</v>
      </c>
      <c r="E35" s="19">
        <f t="shared" si="2"/>
        <v>23.702229597165989</v>
      </c>
      <c r="F35" s="19">
        <f t="shared" si="3"/>
        <v>11.851114798582994</v>
      </c>
      <c r="G35" s="19">
        <f t="shared" si="4"/>
        <v>4.7404459194331974</v>
      </c>
      <c r="H35" s="20">
        <f t="shared" si="5"/>
        <v>22.517118117307689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46897.770779999999</v>
      </c>
      <c r="D36" s="18">
        <f t="shared" si="1"/>
        <v>3908.1475650000002</v>
      </c>
      <c r="E36" s="19">
        <f t="shared" si="2"/>
        <v>23.733689665991903</v>
      </c>
      <c r="F36" s="19">
        <f t="shared" si="3"/>
        <v>11.866844832995952</v>
      </c>
      <c r="G36" s="19">
        <f t="shared" si="4"/>
        <v>4.7467379331983803</v>
      </c>
      <c r="H36" s="20">
        <f t="shared" si="5"/>
        <v>22.547005182692306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46955.415163999998</v>
      </c>
      <c r="D37" s="18">
        <f t="shared" si="1"/>
        <v>3912.9512636666668</v>
      </c>
      <c r="E37" s="19">
        <f t="shared" si="2"/>
        <v>23.762861925101213</v>
      </c>
      <c r="F37" s="19">
        <f t="shared" si="3"/>
        <v>11.881430962550606</v>
      </c>
      <c r="G37" s="19">
        <f t="shared" si="4"/>
        <v>4.7525723850202422</v>
      </c>
      <c r="H37" s="20">
        <f t="shared" si="5"/>
        <v>22.574718828846152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47008.761687999991</v>
      </c>
      <c r="D38" s="18">
        <f t="shared" si="1"/>
        <v>3917.3968073333326</v>
      </c>
      <c r="E38" s="19">
        <f t="shared" si="2"/>
        <v>23.789859153846148</v>
      </c>
      <c r="F38" s="19">
        <f t="shared" si="3"/>
        <v>11.894929576923074</v>
      </c>
      <c r="G38" s="19">
        <f t="shared" si="4"/>
        <v>4.7579718307692298</v>
      </c>
      <c r="H38" s="20">
        <f t="shared" si="5"/>
        <v>22.600366196153843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47058.171159999998</v>
      </c>
      <c r="D39" s="18">
        <f t="shared" si="1"/>
        <v>3921.5142633333335</v>
      </c>
      <c r="E39" s="19">
        <f t="shared" si="2"/>
        <v>23.814863947368419</v>
      </c>
      <c r="F39" s="19">
        <f t="shared" si="3"/>
        <v>11.90743197368421</v>
      </c>
      <c r="G39" s="19">
        <f t="shared" si="4"/>
        <v>4.7629727894736842</v>
      </c>
      <c r="H39" s="20">
        <f t="shared" si="5"/>
        <v>22.624120749999999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47103.919492000001</v>
      </c>
      <c r="D40" s="18">
        <f t="shared" si="1"/>
        <v>3925.3266243333337</v>
      </c>
      <c r="E40" s="19">
        <f t="shared" si="2"/>
        <v>23.838015937246965</v>
      </c>
      <c r="F40" s="19">
        <f t="shared" si="3"/>
        <v>11.919007968623482</v>
      </c>
      <c r="G40" s="19">
        <f t="shared" si="4"/>
        <v>4.7676031874493932</v>
      </c>
      <c r="H40" s="20">
        <f t="shared" si="5"/>
        <v>22.646115140384616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47146.293207999996</v>
      </c>
      <c r="D41" s="18">
        <f t="shared" si="1"/>
        <v>3928.857767333333</v>
      </c>
      <c r="E41" s="19">
        <f t="shared" si="2"/>
        <v>23.859460125506072</v>
      </c>
      <c r="F41" s="19">
        <f t="shared" si="3"/>
        <v>11.929730062753036</v>
      </c>
      <c r="G41" s="19">
        <f t="shared" si="4"/>
        <v>4.7718920251012147</v>
      </c>
      <c r="H41" s="20">
        <f t="shared" si="5"/>
        <v>22.666487119230766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47185.504547999997</v>
      </c>
      <c r="D42" s="22">
        <f t="shared" si="1"/>
        <v>3932.1253789999996</v>
      </c>
      <c r="E42" s="23">
        <f t="shared" si="2"/>
        <v>23.879303921052632</v>
      </c>
      <c r="F42" s="23">
        <f t="shared" si="3"/>
        <v>11.939651960526316</v>
      </c>
      <c r="G42" s="23">
        <f t="shared" si="4"/>
        <v>4.7758607842105265</v>
      </c>
      <c r="H42" s="24">
        <f t="shared" si="5"/>
        <v>22.685338724999998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14</v>
      </c>
      <c r="B1" s="1" t="s">
        <v>50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27127.423763999999</v>
      </c>
      <c r="D7" s="18">
        <f t="shared" ref="D7:D42" si="1">B7/12*$D$3</f>
        <v>2260.6186469999998</v>
      </c>
      <c r="E7" s="19">
        <f t="shared" ref="E7:E42" si="2">C7/1976</f>
        <v>13.728453321862348</v>
      </c>
      <c r="F7" s="19">
        <f>E7/2</f>
        <v>6.8642266609311742</v>
      </c>
      <c r="G7" s="19">
        <f>E7/5</f>
        <v>2.7456906643724697</v>
      </c>
      <c r="H7" s="20">
        <f>C7/2080</f>
        <v>13.04203065576923</v>
      </c>
    </row>
    <row r="8" spans="1:8" x14ac:dyDescent="0.3">
      <c r="A8" s="8">
        <f>A7+1</f>
        <v>1</v>
      </c>
      <c r="B8" s="18">
        <v>26558.33</v>
      </c>
      <c r="C8" s="18">
        <f t="shared" si="0"/>
        <v>28183.699796000001</v>
      </c>
      <c r="D8" s="18">
        <f t="shared" si="1"/>
        <v>2348.6416496666666</v>
      </c>
      <c r="E8" s="19">
        <f t="shared" si="2"/>
        <v>14.263005969635628</v>
      </c>
      <c r="F8" s="19">
        <f t="shared" ref="F8:F42" si="3">E8/2</f>
        <v>7.1315029848178142</v>
      </c>
      <c r="G8" s="19">
        <f t="shared" ref="G8:G42" si="4">E8/5</f>
        <v>2.8526011939271259</v>
      </c>
      <c r="H8" s="20">
        <f t="shared" ref="H8:H42" si="5">C8/2080</f>
        <v>13.549855671153846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29239.975827999995</v>
      </c>
      <c r="D9" s="18">
        <f t="shared" si="1"/>
        <v>2436.6646523333334</v>
      </c>
      <c r="E9" s="19">
        <f t="shared" si="2"/>
        <v>14.797558617408905</v>
      </c>
      <c r="F9" s="19">
        <f t="shared" si="3"/>
        <v>7.3987793087044524</v>
      </c>
      <c r="G9" s="19">
        <f t="shared" si="4"/>
        <v>2.9595117234817812</v>
      </c>
      <c r="H9" s="20">
        <f t="shared" si="5"/>
        <v>14.057680686538459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30296.262471999999</v>
      </c>
      <c r="D10" s="18">
        <f t="shared" si="1"/>
        <v>2524.6885393333332</v>
      </c>
      <c r="E10" s="19">
        <f t="shared" si="2"/>
        <v>15.33211663562753</v>
      </c>
      <c r="F10" s="19">
        <f t="shared" si="3"/>
        <v>7.6660583178137651</v>
      </c>
      <c r="G10" s="19">
        <f t="shared" si="4"/>
        <v>3.0664233271255061</v>
      </c>
      <c r="H10" s="20">
        <f t="shared" si="5"/>
        <v>14.565510803846154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31352.538503999996</v>
      </c>
      <c r="D11" s="18">
        <f t="shared" si="1"/>
        <v>2612.7115419999996</v>
      </c>
      <c r="E11" s="19">
        <f t="shared" si="2"/>
        <v>15.866669283400809</v>
      </c>
      <c r="F11" s="19">
        <f t="shared" si="3"/>
        <v>7.9333346417004043</v>
      </c>
      <c r="G11" s="19">
        <f t="shared" si="4"/>
        <v>3.1733338566801619</v>
      </c>
      <c r="H11" s="20">
        <f t="shared" si="5"/>
        <v>15.073335819230767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31352.538503999996</v>
      </c>
      <c r="D12" s="18">
        <f t="shared" si="1"/>
        <v>2612.7115419999996</v>
      </c>
      <c r="E12" s="19">
        <f t="shared" si="2"/>
        <v>15.866669283400809</v>
      </c>
      <c r="F12" s="19">
        <f t="shared" si="3"/>
        <v>7.9333346417004043</v>
      </c>
      <c r="G12" s="19">
        <f t="shared" si="4"/>
        <v>3.1733338566801619</v>
      </c>
      <c r="H12" s="20">
        <f t="shared" si="5"/>
        <v>15.073335819230767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32168.155599999998</v>
      </c>
      <c r="D13" s="18">
        <f t="shared" si="1"/>
        <v>2680.6796333333332</v>
      </c>
      <c r="E13" s="19">
        <f t="shared" si="2"/>
        <v>16.279430971659917</v>
      </c>
      <c r="F13" s="19">
        <f t="shared" si="3"/>
        <v>8.1397154858299583</v>
      </c>
      <c r="G13" s="19">
        <f t="shared" si="4"/>
        <v>3.2558861943319832</v>
      </c>
      <c r="H13" s="20">
        <f t="shared" si="5"/>
        <v>15.465459423076922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32168.155599999998</v>
      </c>
      <c r="D14" s="18">
        <f t="shared" si="1"/>
        <v>2680.6796333333332</v>
      </c>
      <c r="E14" s="19">
        <f t="shared" si="2"/>
        <v>16.279430971659917</v>
      </c>
      <c r="F14" s="19">
        <f t="shared" si="3"/>
        <v>8.1397154858299583</v>
      </c>
      <c r="G14" s="19">
        <f t="shared" si="4"/>
        <v>3.2558861943319832</v>
      </c>
      <c r="H14" s="20">
        <f t="shared" si="5"/>
        <v>15.465459423076922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33673.658815999996</v>
      </c>
      <c r="D15" s="18">
        <f t="shared" si="1"/>
        <v>2806.1382346666664</v>
      </c>
      <c r="E15" s="19">
        <f t="shared" si="2"/>
        <v>17.041325311740888</v>
      </c>
      <c r="F15" s="19">
        <f t="shared" si="3"/>
        <v>8.5206626558704439</v>
      </c>
      <c r="G15" s="19">
        <f t="shared" si="4"/>
        <v>3.4082650623481774</v>
      </c>
      <c r="H15" s="20">
        <f t="shared" si="5"/>
        <v>16.189259046153843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33673.658815999996</v>
      </c>
      <c r="D16" s="18">
        <f t="shared" si="1"/>
        <v>2806.1382346666664</v>
      </c>
      <c r="E16" s="19">
        <f t="shared" si="2"/>
        <v>17.041325311740888</v>
      </c>
      <c r="F16" s="19">
        <f t="shared" si="3"/>
        <v>8.5206626558704439</v>
      </c>
      <c r="G16" s="19">
        <f t="shared" si="4"/>
        <v>3.4082650623481774</v>
      </c>
      <c r="H16" s="20">
        <f t="shared" si="5"/>
        <v>16.189259046153843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34933.388112000001</v>
      </c>
      <c r="D17" s="18">
        <f t="shared" si="1"/>
        <v>2911.1156759999999</v>
      </c>
      <c r="E17" s="19">
        <f t="shared" si="2"/>
        <v>17.678840137651822</v>
      </c>
      <c r="F17" s="19">
        <f t="shared" si="3"/>
        <v>8.8394200688259108</v>
      </c>
      <c r="G17" s="19">
        <f t="shared" si="4"/>
        <v>3.5357680275303642</v>
      </c>
      <c r="H17" s="20">
        <f t="shared" si="5"/>
        <v>16.79489813076923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34933.388112000001</v>
      </c>
      <c r="D18" s="18">
        <f t="shared" si="1"/>
        <v>2911.1156759999999</v>
      </c>
      <c r="E18" s="19">
        <f t="shared" si="2"/>
        <v>17.678840137651822</v>
      </c>
      <c r="F18" s="19">
        <f t="shared" si="3"/>
        <v>8.8394200688259108</v>
      </c>
      <c r="G18" s="19">
        <f t="shared" si="4"/>
        <v>3.5357680275303642</v>
      </c>
      <c r="H18" s="20">
        <f t="shared" si="5"/>
        <v>16.79489813076923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35994.789739999993</v>
      </c>
      <c r="D19" s="18">
        <f t="shared" si="1"/>
        <v>2999.5658116666664</v>
      </c>
      <c r="E19" s="19">
        <f t="shared" si="2"/>
        <v>18.215986710526312</v>
      </c>
      <c r="F19" s="19">
        <f t="shared" si="3"/>
        <v>9.1079933552631562</v>
      </c>
      <c r="G19" s="19">
        <f t="shared" si="4"/>
        <v>3.6431973421052626</v>
      </c>
      <c r="H19" s="20">
        <f t="shared" si="5"/>
        <v>17.305187374999996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35994.789739999993</v>
      </c>
      <c r="D20" s="18">
        <f t="shared" si="1"/>
        <v>2999.5658116666664</v>
      </c>
      <c r="E20" s="19">
        <f t="shared" si="2"/>
        <v>18.215986710526312</v>
      </c>
      <c r="F20" s="19">
        <f t="shared" si="3"/>
        <v>9.1079933552631562</v>
      </c>
      <c r="G20" s="19">
        <f t="shared" si="4"/>
        <v>3.6431973421052626</v>
      </c>
      <c r="H20" s="20">
        <f t="shared" si="5"/>
        <v>17.305187374999996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37500.292955999998</v>
      </c>
      <c r="D21" s="18">
        <f t="shared" si="1"/>
        <v>3125.0244129999996</v>
      </c>
      <c r="E21" s="19">
        <f t="shared" si="2"/>
        <v>18.977881050607287</v>
      </c>
      <c r="F21" s="19">
        <f t="shared" si="3"/>
        <v>9.4889405253036436</v>
      </c>
      <c r="G21" s="19">
        <f t="shared" si="4"/>
        <v>3.7955762101214576</v>
      </c>
      <c r="H21" s="20">
        <f t="shared" si="5"/>
        <v>18.02898699807692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37500.292955999998</v>
      </c>
      <c r="D22" s="18">
        <f t="shared" si="1"/>
        <v>3125.0244129999996</v>
      </c>
      <c r="E22" s="19">
        <f t="shared" si="2"/>
        <v>18.977881050607287</v>
      </c>
      <c r="F22" s="19">
        <f t="shared" si="3"/>
        <v>9.4889405253036436</v>
      </c>
      <c r="G22" s="19">
        <f t="shared" si="4"/>
        <v>3.7955762101214576</v>
      </c>
      <c r="H22" s="20">
        <f t="shared" si="5"/>
        <v>18.02898699807692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39005.796171999995</v>
      </c>
      <c r="D23" s="18">
        <f t="shared" si="1"/>
        <v>3250.4830143333329</v>
      </c>
      <c r="E23" s="19">
        <f t="shared" si="2"/>
        <v>19.739775390688255</v>
      </c>
      <c r="F23" s="19">
        <f t="shared" si="3"/>
        <v>9.8698876953441275</v>
      </c>
      <c r="G23" s="19">
        <f t="shared" si="4"/>
        <v>3.9479550781376509</v>
      </c>
      <c r="H23" s="20">
        <f t="shared" si="5"/>
        <v>18.752786621153845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39005.796171999995</v>
      </c>
      <c r="D24" s="18">
        <f t="shared" si="1"/>
        <v>3250.4830143333329</v>
      </c>
      <c r="E24" s="19">
        <f t="shared" si="2"/>
        <v>19.739775390688255</v>
      </c>
      <c r="F24" s="19">
        <f t="shared" si="3"/>
        <v>9.8698876953441275</v>
      </c>
      <c r="G24" s="19">
        <f t="shared" si="4"/>
        <v>3.9479550781376509</v>
      </c>
      <c r="H24" s="20">
        <f t="shared" si="5"/>
        <v>18.752786621153845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40511.31</v>
      </c>
      <c r="D25" s="18">
        <f t="shared" si="1"/>
        <v>3375.9424999999997</v>
      </c>
      <c r="E25" s="19">
        <f t="shared" si="2"/>
        <v>20.501675101214573</v>
      </c>
      <c r="F25" s="19">
        <f t="shared" si="3"/>
        <v>10.250837550607287</v>
      </c>
      <c r="G25" s="19">
        <f t="shared" si="4"/>
        <v>4.1003350202429143</v>
      </c>
      <c r="H25" s="20">
        <f t="shared" si="5"/>
        <v>19.476591346153846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40511.31</v>
      </c>
      <c r="D26" s="18">
        <f t="shared" si="1"/>
        <v>3375.9424999999997</v>
      </c>
      <c r="E26" s="19">
        <f t="shared" si="2"/>
        <v>20.501675101214573</v>
      </c>
      <c r="F26" s="19">
        <f t="shared" si="3"/>
        <v>10.250837550607287</v>
      </c>
      <c r="G26" s="19">
        <f t="shared" si="4"/>
        <v>4.1003350202429143</v>
      </c>
      <c r="H26" s="20">
        <f t="shared" si="5"/>
        <v>19.476591346153846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42016.813215999995</v>
      </c>
      <c r="D27" s="18">
        <f t="shared" si="1"/>
        <v>3501.4011013333329</v>
      </c>
      <c r="E27" s="19">
        <f t="shared" si="2"/>
        <v>21.263569441295544</v>
      </c>
      <c r="F27" s="19">
        <f t="shared" si="3"/>
        <v>10.631784720647772</v>
      </c>
      <c r="G27" s="19">
        <f t="shared" si="4"/>
        <v>4.2527138882591089</v>
      </c>
      <c r="H27" s="20">
        <f t="shared" si="5"/>
        <v>20.200390969230767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42016.813215999995</v>
      </c>
      <c r="D28" s="18">
        <f t="shared" si="1"/>
        <v>3501.4011013333329</v>
      </c>
      <c r="E28" s="19">
        <f t="shared" si="2"/>
        <v>21.263569441295544</v>
      </c>
      <c r="F28" s="19">
        <f t="shared" si="3"/>
        <v>10.631784720647772</v>
      </c>
      <c r="G28" s="19">
        <f t="shared" si="4"/>
        <v>4.2527138882591089</v>
      </c>
      <c r="H28" s="20">
        <f t="shared" si="5"/>
        <v>20.200390969230767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43522.305819999994</v>
      </c>
      <c r="D29" s="18">
        <f t="shared" si="1"/>
        <v>3626.8588183333331</v>
      </c>
      <c r="E29" s="19">
        <f t="shared" si="2"/>
        <v>22.025458410931172</v>
      </c>
      <c r="F29" s="19">
        <f t="shared" si="3"/>
        <v>11.012729205465586</v>
      </c>
      <c r="G29" s="19">
        <f t="shared" si="4"/>
        <v>4.4050916821862343</v>
      </c>
      <c r="H29" s="20">
        <f t="shared" si="5"/>
        <v>20.924185490384613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45027.830260000002</v>
      </c>
      <c r="D30" s="18">
        <f t="shared" si="1"/>
        <v>3752.3191883333334</v>
      </c>
      <c r="E30" s="19">
        <f t="shared" si="2"/>
        <v>22.787363491902834</v>
      </c>
      <c r="F30" s="19">
        <f t="shared" si="3"/>
        <v>11.393681745951417</v>
      </c>
      <c r="G30" s="19">
        <f t="shared" si="4"/>
        <v>4.5574726983805665</v>
      </c>
      <c r="H30" s="20">
        <f t="shared" si="5"/>
        <v>21.647995317307693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46533.322863999994</v>
      </c>
      <c r="D31" s="18">
        <f t="shared" si="1"/>
        <v>3877.7769053333332</v>
      </c>
      <c r="E31" s="19">
        <f t="shared" si="2"/>
        <v>23.549252461538458</v>
      </c>
      <c r="F31" s="19">
        <f t="shared" si="3"/>
        <v>11.774626230769229</v>
      </c>
      <c r="G31" s="19">
        <f t="shared" si="4"/>
        <v>4.7098504923076918</v>
      </c>
      <c r="H31" s="20">
        <f t="shared" si="5"/>
        <v>22.371789838461535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46617.751935999993</v>
      </c>
      <c r="D32" s="18">
        <f t="shared" si="1"/>
        <v>3884.8126613333329</v>
      </c>
      <c r="E32" s="19">
        <f t="shared" si="2"/>
        <v>23.591979724696351</v>
      </c>
      <c r="F32" s="19">
        <f t="shared" si="3"/>
        <v>11.795989862348176</v>
      </c>
      <c r="G32" s="19">
        <f t="shared" si="4"/>
        <v>4.7183959449392701</v>
      </c>
      <c r="H32" s="20">
        <f t="shared" si="5"/>
        <v>22.412380738461536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46695.9836</v>
      </c>
      <c r="D33" s="18">
        <f t="shared" si="1"/>
        <v>3891.3319666666662</v>
      </c>
      <c r="E33" s="19">
        <f t="shared" si="2"/>
        <v>23.63157064777328</v>
      </c>
      <c r="F33" s="19">
        <f t="shared" si="3"/>
        <v>11.81578532388664</v>
      </c>
      <c r="G33" s="19">
        <f t="shared" si="4"/>
        <v>4.7263141295546562</v>
      </c>
      <c r="H33" s="20">
        <f t="shared" si="5"/>
        <v>22.449992115384614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46768.452947999998</v>
      </c>
      <c r="D34" s="18">
        <f t="shared" si="1"/>
        <v>3897.371079</v>
      </c>
      <c r="E34" s="19">
        <f t="shared" si="2"/>
        <v>23.668245419028338</v>
      </c>
      <c r="F34" s="19">
        <f t="shared" si="3"/>
        <v>11.834122709514169</v>
      </c>
      <c r="G34" s="19">
        <f t="shared" si="4"/>
        <v>4.733649083805668</v>
      </c>
      <c r="H34" s="20">
        <f t="shared" si="5"/>
        <v>22.484833148076923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46835.605683999995</v>
      </c>
      <c r="D35" s="18">
        <f t="shared" si="1"/>
        <v>3902.9671403333327</v>
      </c>
      <c r="E35" s="19">
        <f t="shared" si="2"/>
        <v>23.702229597165989</v>
      </c>
      <c r="F35" s="19">
        <f t="shared" si="3"/>
        <v>11.851114798582994</v>
      </c>
      <c r="G35" s="19">
        <f t="shared" si="4"/>
        <v>4.7404459194331974</v>
      </c>
      <c r="H35" s="20">
        <f t="shared" si="5"/>
        <v>22.517118117307689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46897.770779999999</v>
      </c>
      <c r="D36" s="18">
        <f t="shared" si="1"/>
        <v>3908.1475650000002</v>
      </c>
      <c r="E36" s="19">
        <f t="shared" si="2"/>
        <v>23.733689665991903</v>
      </c>
      <c r="F36" s="19">
        <f t="shared" si="3"/>
        <v>11.866844832995952</v>
      </c>
      <c r="G36" s="19">
        <f t="shared" si="4"/>
        <v>4.7467379331983803</v>
      </c>
      <c r="H36" s="20">
        <f t="shared" si="5"/>
        <v>22.547005182692306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46955.415163999998</v>
      </c>
      <c r="D37" s="18">
        <f t="shared" si="1"/>
        <v>3912.9512636666668</v>
      </c>
      <c r="E37" s="19">
        <f t="shared" si="2"/>
        <v>23.762861925101213</v>
      </c>
      <c r="F37" s="19">
        <f t="shared" si="3"/>
        <v>11.881430962550606</v>
      </c>
      <c r="G37" s="19">
        <f t="shared" si="4"/>
        <v>4.7525723850202422</v>
      </c>
      <c r="H37" s="20">
        <f t="shared" si="5"/>
        <v>22.574718828846152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47008.761687999991</v>
      </c>
      <c r="D38" s="18">
        <f t="shared" si="1"/>
        <v>3917.3968073333326</v>
      </c>
      <c r="E38" s="19">
        <f t="shared" si="2"/>
        <v>23.789859153846148</v>
      </c>
      <c r="F38" s="19">
        <f t="shared" si="3"/>
        <v>11.894929576923074</v>
      </c>
      <c r="G38" s="19">
        <f t="shared" si="4"/>
        <v>4.7579718307692298</v>
      </c>
      <c r="H38" s="20">
        <f t="shared" si="5"/>
        <v>22.600366196153843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47058.171159999998</v>
      </c>
      <c r="D39" s="18">
        <f t="shared" si="1"/>
        <v>3921.5142633333335</v>
      </c>
      <c r="E39" s="19">
        <f t="shared" si="2"/>
        <v>23.814863947368419</v>
      </c>
      <c r="F39" s="19">
        <f t="shared" si="3"/>
        <v>11.90743197368421</v>
      </c>
      <c r="G39" s="19">
        <f t="shared" si="4"/>
        <v>4.7629727894736842</v>
      </c>
      <c r="H39" s="20">
        <f t="shared" si="5"/>
        <v>22.624120749999999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47103.919492000001</v>
      </c>
      <c r="D40" s="18">
        <f t="shared" si="1"/>
        <v>3925.3266243333337</v>
      </c>
      <c r="E40" s="19">
        <f t="shared" si="2"/>
        <v>23.838015937246965</v>
      </c>
      <c r="F40" s="19">
        <f t="shared" si="3"/>
        <v>11.919007968623482</v>
      </c>
      <c r="G40" s="19">
        <f t="shared" si="4"/>
        <v>4.7676031874493932</v>
      </c>
      <c r="H40" s="20">
        <f t="shared" si="5"/>
        <v>22.646115140384616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47146.293207999996</v>
      </c>
      <c r="D41" s="18">
        <f t="shared" si="1"/>
        <v>3928.857767333333</v>
      </c>
      <c r="E41" s="19">
        <f t="shared" si="2"/>
        <v>23.859460125506072</v>
      </c>
      <c r="F41" s="19">
        <f t="shared" si="3"/>
        <v>11.929730062753036</v>
      </c>
      <c r="G41" s="19">
        <f t="shared" si="4"/>
        <v>4.7718920251012147</v>
      </c>
      <c r="H41" s="20">
        <f t="shared" si="5"/>
        <v>22.666487119230766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47185.504547999997</v>
      </c>
      <c r="D42" s="22">
        <f t="shared" si="1"/>
        <v>3932.1253789999996</v>
      </c>
      <c r="E42" s="23">
        <f t="shared" si="2"/>
        <v>23.879303921052632</v>
      </c>
      <c r="F42" s="23">
        <f t="shared" si="3"/>
        <v>11.939651960526316</v>
      </c>
      <c r="G42" s="23">
        <f t="shared" si="4"/>
        <v>4.7758607842105265</v>
      </c>
      <c r="H42" s="24">
        <f t="shared" si="5"/>
        <v>22.685338724999998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12</v>
      </c>
      <c r="B1" s="1" t="s">
        <v>51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31555.970543999996</v>
      </c>
      <c r="D7" s="18">
        <f t="shared" ref="D7:D42" si="1">B7/12*$D$3</f>
        <v>2629.6642119999997</v>
      </c>
      <c r="E7" s="19">
        <f t="shared" ref="E7:E42" si="2">C7/1976</f>
        <v>15.969620720647772</v>
      </c>
      <c r="F7" s="19">
        <f>E7/2</f>
        <v>7.9848103603238858</v>
      </c>
      <c r="G7" s="19">
        <f>E7/5</f>
        <v>3.1939241441295545</v>
      </c>
      <c r="H7" s="20">
        <f>C7/2080</f>
        <v>15.171139684615383</v>
      </c>
    </row>
    <row r="8" spans="1:8" x14ac:dyDescent="0.3">
      <c r="A8" s="8">
        <f>A7+1</f>
        <v>1</v>
      </c>
      <c r="B8" s="18">
        <v>29736.12</v>
      </c>
      <c r="C8" s="18">
        <f t="shared" si="0"/>
        <v>31555.970543999996</v>
      </c>
      <c r="D8" s="18">
        <f t="shared" si="1"/>
        <v>2629.6642119999997</v>
      </c>
      <c r="E8" s="19">
        <f t="shared" si="2"/>
        <v>15.969620720647772</v>
      </c>
      <c r="F8" s="19">
        <f t="shared" ref="F8:F42" si="3">E8/2</f>
        <v>7.9848103603238858</v>
      </c>
      <c r="G8" s="19">
        <f t="shared" ref="G8:G42" si="4">E8/5</f>
        <v>3.1939241441295545</v>
      </c>
      <c r="H8" s="20">
        <f t="shared" ref="H8:H42" si="5">C8/2080</f>
        <v>15.171139684615383</v>
      </c>
    </row>
    <row r="9" spans="1:8" x14ac:dyDescent="0.3">
      <c r="A9" s="8">
        <f t="shared" ref="A9:A42" si="6">A8+1</f>
        <v>2</v>
      </c>
      <c r="B9" s="18">
        <v>30483.61</v>
      </c>
      <c r="C9" s="18">
        <f t="shared" si="0"/>
        <v>32349.206931999997</v>
      </c>
      <c r="D9" s="18">
        <f t="shared" si="1"/>
        <v>2695.7672443333331</v>
      </c>
      <c r="E9" s="19">
        <f t="shared" si="2"/>
        <v>16.371056139676114</v>
      </c>
      <c r="F9" s="19">
        <f t="shared" si="3"/>
        <v>8.1855280698380568</v>
      </c>
      <c r="G9" s="19">
        <f t="shared" si="4"/>
        <v>3.2742112279352229</v>
      </c>
      <c r="H9" s="20">
        <f t="shared" si="5"/>
        <v>15.552503332692307</v>
      </c>
    </row>
    <row r="10" spans="1:8" x14ac:dyDescent="0.3">
      <c r="A10" s="8">
        <f t="shared" si="6"/>
        <v>3</v>
      </c>
      <c r="B10" s="18">
        <v>31614.7</v>
      </c>
      <c r="C10" s="18">
        <f t="shared" si="0"/>
        <v>33549.519639999999</v>
      </c>
      <c r="D10" s="18">
        <f t="shared" si="1"/>
        <v>2795.7933033333334</v>
      </c>
      <c r="E10" s="19">
        <f t="shared" si="2"/>
        <v>16.978501842105263</v>
      </c>
      <c r="F10" s="19">
        <f t="shared" si="3"/>
        <v>8.4892509210526317</v>
      </c>
      <c r="G10" s="19">
        <f t="shared" si="4"/>
        <v>3.3957003684210525</v>
      </c>
      <c r="H10" s="20">
        <f t="shared" si="5"/>
        <v>16.129576749999998</v>
      </c>
    </row>
    <row r="11" spans="1:8" x14ac:dyDescent="0.3">
      <c r="A11" s="8">
        <f t="shared" si="6"/>
        <v>4</v>
      </c>
      <c r="B11" s="18">
        <v>32745.8</v>
      </c>
      <c r="C11" s="18">
        <f t="shared" si="0"/>
        <v>34749.842959999994</v>
      </c>
      <c r="D11" s="18">
        <f t="shared" si="1"/>
        <v>2895.8202466666662</v>
      </c>
      <c r="E11" s="19">
        <f t="shared" si="2"/>
        <v>17.585952914979753</v>
      </c>
      <c r="F11" s="19">
        <f t="shared" si="3"/>
        <v>8.7929764574898766</v>
      </c>
      <c r="G11" s="19">
        <f t="shared" si="4"/>
        <v>3.5171905829959504</v>
      </c>
      <c r="H11" s="20">
        <f t="shared" si="5"/>
        <v>16.706655269230765</v>
      </c>
    </row>
    <row r="12" spans="1:8" x14ac:dyDescent="0.3">
      <c r="A12" s="8">
        <f t="shared" si="6"/>
        <v>5</v>
      </c>
      <c r="B12" s="18">
        <v>32745.8</v>
      </c>
      <c r="C12" s="18">
        <f t="shared" si="0"/>
        <v>34749.842959999994</v>
      </c>
      <c r="D12" s="18">
        <f t="shared" si="1"/>
        <v>2895.8202466666662</v>
      </c>
      <c r="E12" s="19">
        <f t="shared" si="2"/>
        <v>17.585952914979753</v>
      </c>
      <c r="F12" s="19">
        <f t="shared" si="3"/>
        <v>8.7929764574898766</v>
      </c>
      <c r="G12" s="19">
        <f t="shared" si="4"/>
        <v>3.5171905829959504</v>
      </c>
      <c r="H12" s="20">
        <f t="shared" si="5"/>
        <v>16.706655269230765</v>
      </c>
    </row>
    <row r="13" spans="1:8" x14ac:dyDescent="0.3">
      <c r="A13" s="8">
        <f t="shared" si="6"/>
        <v>6</v>
      </c>
      <c r="B13" s="18">
        <v>33707.839999999997</v>
      </c>
      <c r="C13" s="18">
        <f t="shared" si="0"/>
        <v>35770.759807999995</v>
      </c>
      <c r="D13" s="18">
        <f t="shared" si="1"/>
        <v>2980.8966506666661</v>
      </c>
      <c r="E13" s="19">
        <f t="shared" si="2"/>
        <v>18.102611238866395</v>
      </c>
      <c r="F13" s="19">
        <f t="shared" si="3"/>
        <v>9.0513056194331973</v>
      </c>
      <c r="G13" s="19">
        <f t="shared" si="4"/>
        <v>3.620522247773279</v>
      </c>
      <c r="H13" s="20">
        <f t="shared" si="5"/>
        <v>17.197480676923075</v>
      </c>
    </row>
    <row r="14" spans="1:8" x14ac:dyDescent="0.3">
      <c r="A14" s="8">
        <f t="shared" si="6"/>
        <v>7</v>
      </c>
      <c r="B14" s="18">
        <v>35499.43</v>
      </c>
      <c r="C14" s="18">
        <f t="shared" si="0"/>
        <v>37671.995115999998</v>
      </c>
      <c r="D14" s="18">
        <f t="shared" si="1"/>
        <v>3139.332926333333</v>
      </c>
      <c r="E14" s="19">
        <f t="shared" si="2"/>
        <v>19.064774856275303</v>
      </c>
      <c r="F14" s="19">
        <f t="shared" si="3"/>
        <v>9.5323874281376515</v>
      </c>
      <c r="G14" s="19">
        <f t="shared" si="4"/>
        <v>3.8129549712550608</v>
      </c>
      <c r="H14" s="20">
        <f t="shared" si="5"/>
        <v>18.111536113461536</v>
      </c>
    </row>
    <row r="15" spans="1:8" x14ac:dyDescent="0.3">
      <c r="A15" s="8">
        <f t="shared" si="6"/>
        <v>8</v>
      </c>
      <c r="B15" s="18">
        <v>35499.43</v>
      </c>
      <c r="C15" s="18">
        <f t="shared" si="0"/>
        <v>37671.995115999998</v>
      </c>
      <c r="D15" s="18">
        <f t="shared" si="1"/>
        <v>3139.332926333333</v>
      </c>
      <c r="E15" s="19">
        <f t="shared" si="2"/>
        <v>19.064774856275303</v>
      </c>
      <c r="F15" s="19">
        <f t="shared" si="3"/>
        <v>9.5323874281376515</v>
      </c>
      <c r="G15" s="19">
        <f t="shared" si="4"/>
        <v>3.8129549712550608</v>
      </c>
      <c r="H15" s="20">
        <f t="shared" si="5"/>
        <v>18.111536113461536</v>
      </c>
    </row>
    <row r="16" spans="1:8" x14ac:dyDescent="0.3">
      <c r="A16" s="8">
        <f t="shared" si="6"/>
        <v>9</v>
      </c>
      <c r="B16" s="18">
        <v>36428.870000000003</v>
      </c>
      <c r="C16" s="18">
        <f t="shared" si="0"/>
        <v>38658.316844000001</v>
      </c>
      <c r="D16" s="18">
        <f t="shared" si="1"/>
        <v>3221.5264036666663</v>
      </c>
      <c r="E16" s="19">
        <f t="shared" si="2"/>
        <v>19.563925528340082</v>
      </c>
      <c r="F16" s="19">
        <f t="shared" si="3"/>
        <v>9.7819627641700411</v>
      </c>
      <c r="G16" s="19">
        <f t="shared" si="4"/>
        <v>3.9127851056680165</v>
      </c>
      <c r="H16" s="20">
        <f t="shared" si="5"/>
        <v>18.585729251923077</v>
      </c>
    </row>
    <row r="17" spans="1:8" x14ac:dyDescent="0.3">
      <c r="A17" s="8">
        <f t="shared" si="6"/>
        <v>10</v>
      </c>
      <c r="B17" s="18">
        <v>36932.120000000003</v>
      </c>
      <c r="C17" s="18">
        <f t="shared" si="0"/>
        <v>39192.365744000002</v>
      </c>
      <c r="D17" s="18">
        <f t="shared" si="1"/>
        <v>3266.0304786666666</v>
      </c>
      <c r="E17" s="19">
        <f t="shared" si="2"/>
        <v>19.834193190283401</v>
      </c>
      <c r="F17" s="19">
        <f t="shared" si="3"/>
        <v>9.9170965951417003</v>
      </c>
      <c r="G17" s="19">
        <f t="shared" si="4"/>
        <v>3.96683863805668</v>
      </c>
      <c r="H17" s="20">
        <f t="shared" si="5"/>
        <v>18.842483530769233</v>
      </c>
    </row>
    <row r="18" spans="1:8" x14ac:dyDescent="0.3">
      <c r="A18" s="8">
        <f t="shared" si="6"/>
        <v>11</v>
      </c>
      <c r="B18" s="18">
        <v>37357.769999999997</v>
      </c>
      <c r="C18" s="18">
        <f t="shared" si="0"/>
        <v>39644.065523999991</v>
      </c>
      <c r="D18" s="18">
        <f t="shared" si="1"/>
        <v>3303.6721269999994</v>
      </c>
      <c r="E18" s="19">
        <f t="shared" si="2"/>
        <v>20.062786196356271</v>
      </c>
      <c r="F18" s="19">
        <f t="shared" si="3"/>
        <v>10.031393098178135</v>
      </c>
      <c r="G18" s="19">
        <f t="shared" si="4"/>
        <v>4.0125572392712545</v>
      </c>
      <c r="H18" s="20">
        <f t="shared" si="5"/>
        <v>19.059646886538456</v>
      </c>
    </row>
    <row r="19" spans="1:8" x14ac:dyDescent="0.3">
      <c r="A19" s="8">
        <f t="shared" si="6"/>
        <v>12</v>
      </c>
      <c r="B19" s="18">
        <v>38544.26</v>
      </c>
      <c r="C19" s="18">
        <f t="shared" si="0"/>
        <v>40903.168711999999</v>
      </c>
      <c r="D19" s="18">
        <f t="shared" si="1"/>
        <v>3408.5973926666666</v>
      </c>
      <c r="E19" s="19">
        <f t="shared" si="2"/>
        <v>20.699984165991903</v>
      </c>
      <c r="F19" s="19">
        <f t="shared" si="3"/>
        <v>10.349992082995952</v>
      </c>
      <c r="G19" s="19">
        <f t="shared" si="4"/>
        <v>4.1399968331983805</v>
      </c>
      <c r="H19" s="20">
        <f t="shared" si="5"/>
        <v>19.664984957692308</v>
      </c>
    </row>
    <row r="20" spans="1:8" x14ac:dyDescent="0.3">
      <c r="A20" s="8">
        <f t="shared" si="6"/>
        <v>13</v>
      </c>
      <c r="B20" s="18">
        <v>38544.26</v>
      </c>
      <c r="C20" s="18">
        <f t="shared" si="0"/>
        <v>40903.168711999999</v>
      </c>
      <c r="D20" s="18">
        <f t="shared" si="1"/>
        <v>3408.5973926666666</v>
      </c>
      <c r="E20" s="19">
        <f t="shared" si="2"/>
        <v>20.699984165991903</v>
      </c>
      <c r="F20" s="19">
        <f t="shared" si="3"/>
        <v>10.349992082995952</v>
      </c>
      <c r="G20" s="19">
        <f t="shared" si="4"/>
        <v>4.1399968331983805</v>
      </c>
      <c r="H20" s="20">
        <f t="shared" si="5"/>
        <v>19.664984957692308</v>
      </c>
    </row>
    <row r="21" spans="1:8" x14ac:dyDescent="0.3">
      <c r="A21" s="8">
        <f t="shared" si="6"/>
        <v>14</v>
      </c>
      <c r="B21" s="18">
        <v>40156.39</v>
      </c>
      <c r="C21" s="18">
        <f t="shared" si="0"/>
        <v>42613.961067999997</v>
      </c>
      <c r="D21" s="18">
        <f t="shared" si="1"/>
        <v>3551.1634223333331</v>
      </c>
      <c r="E21" s="19">
        <f t="shared" si="2"/>
        <v>21.565769771255059</v>
      </c>
      <c r="F21" s="19">
        <f t="shared" si="3"/>
        <v>10.78288488562753</v>
      </c>
      <c r="G21" s="19">
        <f t="shared" si="4"/>
        <v>4.3131539542510122</v>
      </c>
      <c r="H21" s="20">
        <f t="shared" si="5"/>
        <v>20.487481282692308</v>
      </c>
    </row>
    <row r="22" spans="1:8" x14ac:dyDescent="0.3">
      <c r="A22" s="8">
        <f t="shared" si="6"/>
        <v>15</v>
      </c>
      <c r="B22" s="18">
        <v>40156.39</v>
      </c>
      <c r="C22" s="18">
        <f t="shared" si="0"/>
        <v>42613.961067999997</v>
      </c>
      <c r="D22" s="18">
        <f t="shared" si="1"/>
        <v>3551.1634223333331</v>
      </c>
      <c r="E22" s="19">
        <f t="shared" si="2"/>
        <v>21.565769771255059</v>
      </c>
      <c r="F22" s="19">
        <f t="shared" si="3"/>
        <v>10.78288488562753</v>
      </c>
      <c r="G22" s="19">
        <f t="shared" si="4"/>
        <v>4.3131539542510122</v>
      </c>
      <c r="H22" s="20">
        <f t="shared" si="5"/>
        <v>20.487481282692308</v>
      </c>
    </row>
    <row r="23" spans="1:8" x14ac:dyDescent="0.3">
      <c r="A23" s="8">
        <f t="shared" si="6"/>
        <v>16</v>
      </c>
      <c r="B23" s="18">
        <v>42415.47</v>
      </c>
      <c r="C23" s="18">
        <f t="shared" si="0"/>
        <v>45011.296763999999</v>
      </c>
      <c r="D23" s="18">
        <f t="shared" si="1"/>
        <v>3750.9413969999996</v>
      </c>
      <c r="E23" s="19">
        <f t="shared" si="2"/>
        <v>22.778996338056679</v>
      </c>
      <c r="F23" s="19">
        <f t="shared" si="3"/>
        <v>11.389498169028339</v>
      </c>
      <c r="G23" s="19">
        <f t="shared" si="4"/>
        <v>4.5557992676113361</v>
      </c>
      <c r="H23" s="20">
        <f t="shared" si="5"/>
        <v>21.640046521153845</v>
      </c>
    </row>
    <row r="24" spans="1:8" x14ac:dyDescent="0.3">
      <c r="A24" s="8">
        <f t="shared" si="6"/>
        <v>17</v>
      </c>
      <c r="B24" s="18">
        <v>43344.37</v>
      </c>
      <c r="C24" s="18">
        <f t="shared" si="0"/>
        <v>45997.045443999996</v>
      </c>
      <c r="D24" s="18">
        <f t="shared" si="1"/>
        <v>3833.0871203333336</v>
      </c>
      <c r="E24" s="19">
        <f t="shared" si="2"/>
        <v>23.277857006072871</v>
      </c>
      <c r="F24" s="19">
        <f t="shared" si="3"/>
        <v>11.638928503036436</v>
      </c>
      <c r="G24" s="19">
        <f t="shared" si="4"/>
        <v>4.6555714012145746</v>
      </c>
      <c r="H24" s="20">
        <f t="shared" si="5"/>
        <v>22.113964155769228</v>
      </c>
    </row>
    <row r="25" spans="1:8" x14ac:dyDescent="0.3">
      <c r="A25" s="8">
        <f t="shared" si="6"/>
        <v>18</v>
      </c>
      <c r="B25" s="18">
        <v>44674.400000000001</v>
      </c>
      <c r="C25" s="18">
        <f t="shared" si="0"/>
        <v>47408.473279999998</v>
      </c>
      <c r="D25" s="18">
        <f t="shared" si="1"/>
        <v>3950.7061066666665</v>
      </c>
      <c r="E25" s="19">
        <f t="shared" si="2"/>
        <v>23.992142348178138</v>
      </c>
      <c r="F25" s="19">
        <f t="shared" si="3"/>
        <v>11.996071174089069</v>
      </c>
      <c r="G25" s="19">
        <f t="shared" si="4"/>
        <v>4.7984284696356276</v>
      </c>
      <c r="H25" s="20">
        <f t="shared" si="5"/>
        <v>22.792535230769229</v>
      </c>
    </row>
    <row r="26" spans="1:8" x14ac:dyDescent="0.3">
      <c r="A26" s="8">
        <f t="shared" si="6"/>
        <v>19</v>
      </c>
      <c r="B26" s="18">
        <v>45603.3</v>
      </c>
      <c r="C26" s="18">
        <f t="shared" si="0"/>
        <v>48394.221960000003</v>
      </c>
      <c r="D26" s="18">
        <f t="shared" si="1"/>
        <v>4032.8518299999996</v>
      </c>
      <c r="E26" s="19">
        <f t="shared" si="2"/>
        <v>24.491003016194334</v>
      </c>
      <c r="F26" s="19">
        <f t="shared" si="3"/>
        <v>12.245501508097167</v>
      </c>
      <c r="G26" s="19">
        <f t="shared" si="4"/>
        <v>4.898200603238867</v>
      </c>
      <c r="H26" s="20">
        <f t="shared" si="5"/>
        <v>23.266452865384618</v>
      </c>
    </row>
    <row r="27" spans="1:8" x14ac:dyDescent="0.3">
      <c r="A27" s="8">
        <f t="shared" si="6"/>
        <v>20</v>
      </c>
      <c r="B27" s="18">
        <v>45603.3</v>
      </c>
      <c r="C27" s="18">
        <f t="shared" si="0"/>
        <v>48394.221960000003</v>
      </c>
      <c r="D27" s="18">
        <f t="shared" si="1"/>
        <v>4032.8518299999996</v>
      </c>
      <c r="E27" s="19">
        <f t="shared" si="2"/>
        <v>24.491003016194334</v>
      </c>
      <c r="F27" s="19">
        <f t="shared" si="3"/>
        <v>12.245501508097167</v>
      </c>
      <c r="G27" s="19">
        <f t="shared" si="4"/>
        <v>4.898200603238867</v>
      </c>
      <c r="H27" s="20">
        <f t="shared" si="5"/>
        <v>23.266452865384618</v>
      </c>
    </row>
    <row r="28" spans="1:8" x14ac:dyDescent="0.3">
      <c r="A28" s="8">
        <f t="shared" si="6"/>
        <v>21</v>
      </c>
      <c r="B28" s="18">
        <v>46532.2</v>
      </c>
      <c r="C28" s="18">
        <f t="shared" si="0"/>
        <v>49379.970639999992</v>
      </c>
      <c r="D28" s="18">
        <f t="shared" si="1"/>
        <v>4114.9975533333327</v>
      </c>
      <c r="E28" s="19">
        <f t="shared" si="2"/>
        <v>24.989863684210523</v>
      </c>
      <c r="F28" s="19">
        <f t="shared" si="3"/>
        <v>12.494931842105261</v>
      </c>
      <c r="G28" s="19">
        <f t="shared" si="4"/>
        <v>4.9979727368421045</v>
      </c>
      <c r="H28" s="20">
        <f t="shared" si="5"/>
        <v>23.740370499999997</v>
      </c>
    </row>
    <row r="29" spans="1:8" x14ac:dyDescent="0.3">
      <c r="A29" s="8">
        <f t="shared" si="6"/>
        <v>22</v>
      </c>
      <c r="B29" s="18">
        <v>46604.95</v>
      </c>
      <c r="C29" s="18">
        <f t="shared" si="0"/>
        <v>49457.172939999997</v>
      </c>
      <c r="D29" s="18">
        <f t="shared" si="1"/>
        <v>4121.4310783333331</v>
      </c>
      <c r="E29" s="19">
        <f t="shared" si="2"/>
        <v>25.028933674089068</v>
      </c>
      <c r="F29" s="19">
        <f t="shared" si="3"/>
        <v>12.514466837044534</v>
      </c>
      <c r="G29" s="19">
        <f t="shared" si="4"/>
        <v>5.0057867348178133</v>
      </c>
      <c r="H29" s="20">
        <f t="shared" si="5"/>
        <v>23.777486990384613</v>
      </c>
    </row>
    <row r="30" spans="1:8" x14ac:dyDescent="0.3">
      <c r="A30" s="8">
        <f t="shared" si="6"/>
        <v>23</v>
      </c>
      <c r="B30" s="18">
        <v>48217.09</v>
      </c>
      <c r="C30" s="18">
        <f t="shared" si="0"/>
        <v>51167.975907999993</v>
      </c>
      <c r="D30" s="18">
        <f t="shared" si="1"/>
        <v>4263.9979923333331</v>
      </c>
      <c r="E30" s="19">
        <f t="shared" si="2"/>
        <v>25.894724649797567</v>
      </c>
      <c r="F30" s="19">
        <f t="shared" si="3"/>
        <v>12.947362324898783</v>
      </c>
      <c r="G30" s="19">
        <f t="shared" si="4"/>
        <v>5.1789449299595134</v>
      </c>
      <c r="H30" s="20">
        <f t="shared" si="5"/>
        <v>24.599988417307689</v>
      </c>
    </row>
    <row r="31" spans="1:8" x14ac:dyDescent="0.3">
      <c r="A31" s="8">
        <f t="shared" si="6"/>
        <v>24</v>
      </c>
      <c r="B31" s="18">
        <v>49829.24</v>
      </c>
      <c r="C31" s="18">
        <f t="shared" si="0"/>
        <v>52878.789487999995</v>
      </c>
      <c r="D31" s="18">
        <f t="shared" si="1"/>
        <v>4406.5657906666665</v>
      </c>
      <c r="E31" s="19">
        <f t="shared" si="2"/>
        <v>26.760520995951413</v>
      </c>
      <c r="F31" s="19">
        <f t="shared" si="3"/>
        <v>13.380260497975707</v>
      </c>
      <c r="G31" s="19">
        <f t="shared" si="4"/>
        <v>5.3521041991902827</v>
      </c>
      <c r="H31" s="20">
        <f t="shared" si="5"/>
        <v>25.422494946153844</v>
      </c>
    </row>
    <row r="32" spans="1:8" x14ac:dyDescent="0.3">
      <c r="A32" s="8">
        <f t="shared" si="6"/>
        <v>25</v>
      </c>
      <c r="B32" s="18">
        <v>49919.64</v>
      </c>
      <c r="C32" s="18">
        <f t="shared" si="0"/>
        <v>52974.721967999998</v>
      </c>
      <c r="D32" s="18">
        <f t="shared" si="1"/>
        <v>4414.5601639999995</v>
      </c>
      <c r="E32" s="19">
        <f t="shared" si="2"/>
        <v>26.809069821862348</v>
      </c>
      <c r="F32" s="19">
        <f t="shared" si="3"/>
        <v>13.404534910931174</v>
      </c>
      <c r="G32" s="19">
        <f t="shared" si="4"/>
        <v>5.3618139643724696</v>
      </c>
      <c r="H32" s="20">
        <f t="shared" si="5"/>
        <v>25.46861633076923</v>
      </c>
    </row>
    <row r="33" spans="1:8" x14ac:dyDescent="0.3">
      <c r="A33" s="8">
        <f t="shared" si="6"/>
        <v>26</v>
      </c>
      <c r="B33" s="18">
        <v>50003.41</v>
      </c>
      <c r="C33" s="18">
        <f t="shared" si="0"/>
        <v>53063.618691999996</v>
      </c>
      <c r="D33" s="18">
        <f t="shared" si="1"/>
        <v>4421.9682243333327</v>
      </c>
      <c r="E33" s="19">
        <f t="shared" si="2"/>
        <v>26.854058042510118</v>
      </c>
      <c r="F33" s="19">
        <f t="shared" si="3"/>
        <v>13.427029021255059</v>
      </c>
      <c r="G33" s="19">
        <f t="shared" si="4"/>
        <v>5.3708116085020237</v>
      </c>
      <c r="H33" s="20">
        <f t="shared" si="5"/>
        <v>25.511355140384612</v>
      </c>
    </row>
    <row r="34" spans="1:8" x14ac:dyDescent="0.3">
      <c r="A34" s="8">
        <f t="shared" si="6"/>
        <v>27</v>
      </c>
      <c r="B34" s="18">
        <v>50081.02</v>
      </c>
      <c r="C34" s="18">
        <f t="shared" si="0"/>
        <v>53145.978423999994</v>
      </c>
      <c r="D34" s="18">
        <f t="shared" si="1"/>
        <v>4428.8315353333328</v>
      </c>
      <c r="E34" s="19">
        <f t="shared" si="2"/>
        <v>26.895738068825906</v>
      </c>
      <c r="F34" s="19">
        <f t="shared" si="3"/>
        <v>13.447869034412953</v>
      </c>
      <c r="G34" s="19">
        <f t="shared" si="4"/>
        <v>5.3791476137651815</v>
      </c>
      <c r="H34" s="20">
        <f t="shared" si="5"/>
        <v>25.550951165384614</v>
      </c>
    </row>
    <row r="35" spans="1:8" x14ac:dyDescent="0.3">
      <c r="A35" s="8">
        <f t="shared" si="6"/>
        <v>28</v>
      </c>
      <c r="B35" s="18">
        <v>50152.92</v>
      </c>
      <c r="C35" s="18">
        <f t="shared" si="0"/>
        <v>53222.278703999997</v>
      </c>
      <c r="D35" s="18">
        <f t="shared" si="1"/>
        <v>4435.1898919999994</v>
      </c>
      <c r="E35" s="19">
        <f t="shared" si="2"/>
        <v>26.9343515708502</v>
      </c>
      <c r="F35" s="19">
        <f t="shared" si="3"/>
        <v>13.4671757854251</v>
      </c>
      <c r="G35" s="19">
        <f t="shared" si="4"/>
        <v>5.3868703141700403</v>
      </c>
      <c r="H35" s="20">
        <f t="shared" si="5"/>
        <v>25.587633992307691</v>
      </c>
    </row>
    <row r="36" spans="1:8" x14ac:dyDescent="0.3">
      <c r="A36" s="8">
        <f t="shared" si="6"/>
        <v>29</v>
      </c>
      <c r="B36" s="18">
        <v>50219.5</v>
      </c>
      <c r="C36" s="18">
        <f t="shared" si="0"/>
        <v>53292.933399999994</v>
      </c>
      <c r="D36" s="18">
        <f t="shared" si="1"/>
        <v>4441.0777833333323</v>
      </c>
      <c r="E36" s="19">
        <f t="shared" si="2"/>
        <v>26.970107995951413</v>
      </c>
      <c r="F36" s="19">
        <f t="shared" si="3"/>
        <v>13.485053997975706</v>
      </c>
      <c r="G36" s="19">
        <f t="shared" si="4"/>
        <v>5.3940215991902827</v>
      </c>
      <c r="H36" s="20">
        <f t="shared" si="5"/>
        <v>25.621602596153842</v>
      </c>
    </row>
    <row r="37" spans="1:8" x14ac:dyDescent="0.3">
      <c r="A37" s="8">
        <f t="shared" si="6"/>
        <v>30</v>
      </c>
      <c r="B37" s="18">
        <v>50281.23</v>
      </c>
      <c r="C37" s="18">
        <f t="shared" si="0"/>
        <v>53358.441275999998</v>
      </c>
      <c r="D37" s="18">
        <f t="shared" si="1"/>
        <v>4446.5367729999998</v>
      </c>
      <c r="E37" s="19">
        <f t="shared" si="2"/>
        <v>27.003259755060729</v>
      </c>
      <c r="F37" s="19">
        <f t="shared" si="3"/>
        <v>13.501629877530364</v>
      </c>
      <c r="G37" s="19">
        <f t="shared" si="4"/>
        <v>5.4006519510121453</v>
      </c>
      <c r="H37" s="20">
        <f t="shared" si="5"/>
        <v>25.653096767307691</v>
      </c>
    </row>
    <row r="38" spans="1:8" x14ac:dyDescent="0.3">
      <c r="A38" s="8">
        <f t="shared" si="6"/>
        <v>31</v>
      </c>
      <c r="B38" s="18">
        <v>50338.35</v>
      </c>
      <c r="C38" s="18">
        <f t="shared" si="0"/>
        <v>53419.057019999993</v>
      </c>
      <c r="D38" s="18">
        <f t="shared" si="1"/>
        <v>4451.5880849999994</v>
      </c>
      <c r="E38" s="19">
        <f t="shared" si="2"/>
        <v>27.033935738866393</v>
      </c>
      <c r="F38" s="19">
        <f t="shared" si="3"/>
        <v>13.516967869433197</v>
      </c>
      <c r="G38" s="19">
        <f t="shared" si="4"/>
        <v>5.4067871477732785</v>
      </c>
      <c r="H38" s="20">
        <f t="shared" si="5"/>
        <v>25.682238951923072</v>
      </c>
    </row>
    <row r="39" spans="1:8" x14ac:dyDescent="0.3">
      <c r="A39" s="8">
        <f t="shared" si="6"/>
        <v>32</v>
      </c>
      <c r="B39" s="18">
        <v>50391.26</v>
      </c>
      <c r="C39" s="18">
        <f t="shared" si="0"/>
        <v>53475.205111999996</v>
      </c>
      <c r="D39" s="18">
        <f t="shared" si="1"/>
        <v>4456.267092666666</v>
      </c>
      <c r="E39" s="19">
        <f t="shared" si="2"/>
        <v>27.062350765182185</v>
      </c>
      <c r="F39" s="19">
        <f t="shared" si="3"/>
        <v>13.531175382591092</v>
      </c>
      <c r="G39" s="19">
        <f t="shared" si="4"/>
        <v>5.4124701530364367</v>
      </c>
      <c r="H39" s="20">
        <f t="shared" si="5"/>
        <v>25.709233226923075</v>
      </c>
    </row>
    <row r="40" spans="1:8" x14ac:dyDescent="0.3">
      <c r="A40" s="8">
        <f t="shared" si="6"/>
        <v>33</v>
      </c>
      <c r="B40" s="18">
        <v>50440.24</v>
      </c>
      <c r="C40" s="18">
        <f t="shared" si="0"/>
        <v>53527.182687999994</v>
      </c>
      <c r="D40" s="18">
        <f t="shared" si="1"/>
        <v>4460.5985573333328</v>
      </c>
      <c r="E40" s="19">
        <f t="shared" si="2"/>
        <v>27.088655206477728</v>
      </c>
      <c r="F40" s="19">
        <f t="shared" si="3"/>
        <v>13.544327603238864</v>
      </c>
      <c r="G40" s="19">
        <f t="shared" si="4"/>
        <v>5.4177310412955455</v>
      </c>
      <c r="H40" s="20">
        <f t="shared" si="5"/>
        <v>25.734222446153844</v>
      </c>
    </row>
    <row r="41" spans="1:8" x14ac:dyDescent="0.3">
      <c r="A41" s="8">
        <f t="shared" si="6"/>
        <v>34</v>
      </c>
      <c r="B41" s="18">
        <v>50485.62</v>
      </c>
      <c r="C41" s="18">
        <f t="shared" si="0"/>
        <v>53575.339943999999</v>
      </c>
      <c r="D41" s="18">
        <f t="shared" si="1"/>
        <v>4464.6116620000003</v>
      </c>
      <c r="E41" s="19">
        <f t="shared" si="2"/>
        <v>27.113026287449394</v>
      </c>
      <c r="F41" s="19">
        <f t="shared" si="3"/>
        <v>13.556513143724697</v>
      </c>
      <c r="G41" s="19">
        <f t="shared" si="4"/>
        <v>5.4226052574898791</v>
      </c>
      <c r="H41" s="20">
        <f t="shared" si="5"/>
        <v>25.757374973076924</v>
      </c>
    </row>
    <row r="42" spans="1:8" x14ac:dyDescent="0.3">
      <c r="A42" s="21">
        <f t="shared" si="6"/>
        <v>35</v>
      </c>
      <c r="B42" s="22">
        <v>50527.61</v>
      </c>
      <c r="C42" s="22">
        <f t="shared" si="0"/>
        <v>53619.899731999998</v>
      </c>
      <c r="D42" s="22">
        <f t="shared" si="1"/>
        <v>4468.3249776666662</v>
      </c>
      <c r="E42" s="23">
        <f t="shared" si="2"/>
        <v>27.135576787449391</v>
      </c>
      <c r="F42" s="23">
        <f t="shared" si="3"/>
        <v>13.567788393724696</v>
      </c>
      <c r="G42" s="23">
        <f t="shared" si="4"/>
        <v>5.4271153574898783</v>
      </c>
      <c r="H42" s="24">
        <f t="shared" si="5"/>
        <v>25.778797948076921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18</v>
      </c>
      <c r="B1" s="1" t="s">
        <v>52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25666.77</v>
      </c>
      <c r="C7" s="18">
        <f t="shared" ref="C7:C42" si="0">B7*$D$3</f>
        <v>27237.576323999998</v>
      </c>
      <c r="D7" s="18">
        <f t="shared" ref="D7:D42" si="1">B7/12*$D$3</f>
        <v>2269.7980269999998</v>
      </c>
      <c r="E7" s="19">
        <f t="shared" ref="E7:E42" si="2">C7/1976</f>
        <v>13.784198544534412</v>
      </c>
      <c r="F7" s="19">
        <f>E7/2</f>
        <v>6.8920992722672061</v>
      </c>
      <c r="G7" s="19">
        <f>E7/5</f>
        <v>2.7568397089068823</v>
      </c>
      <c r="H7" s="20">
        <f>C7/2080</f>
        <v>13.094988617307692</v>
      </c>
    </row>
    <row r="8" spans="1:8" x14ac:dyDescent="0.3">
      <c r="A8" s="8">
        <f>A7+1</f>
        <v>1</v>
      </c>
      <c r="B8" s="18">
        <v>26136.69</v>
      </c>
      <c r="C8" s="18">
        <f t="shared" si="0"/>
        <v>27736.255427999997</v>
      </c>
      <c r="D8" s="18">
        <f t="shared" si="1"/>
        <v>2311.3546189999997</v>
      </c>
      <c r="E8" s="19">
        <f t="shared" si="2"/>
        <v>14.036566512145747</v>
      </c>
      <c r="F8" s="19">
        <f t="shared" ref="F8:F42" si="3">E8/2</f>
        <v>7.0182832560728734</v>
      </c>
      <c r="G8" s="19">
        <f t="shared" ref="G8:G42" si="4">E8/5</f>
        <v>2.8073133024291494</v>
      </c>
      <c r="H8" s="20">
        <f t="shared" ref="H8:H42" si="5">C8/2080</f>
        <v>13.334738186538459</v>
      </c>
    </row>
    <row r="9" spans="1:8" x14ac:dyDescent="0.3">
      <c r="A9" s="8">
        <f t="shared" ref="A9:A42" si="6">A8+1</f>
        <v>2</v>
      </c>
      <c r="B9" s="18">
        <v>26669.59</v>
      </c>
      <c r="C9" s="18">
        <f t="shared" si="0"/>
        <v>28301.768907999998</v>
      </c>
      <c r="D9" s="18">
        <f t="shared" si="1"/>
        <v>2358.4807423333332</v>
      </c>
      <c r="E9" s="19">
        <f t="shared" si="2"/>
        <v>14.322757544534412</v>
      </c>
      <c r="F9" s="19">
        <f t="shared" si="3"/>
        <v>7.1613787722672058</v>
      </c>
      <c r="G9" s="19">
        <f t="shared" si="4"/>
        <v>2.8645515089068825</v>
      </c>
      <c r="H9" s="20">
        <f t="shared" si="5"/>
        <v>13.606619667307692</v>
      </c>
    </row>
    <row r="10" spans="1:8" x14ac:dyDescent="0.3">
      <c r="A10" s="8">
        <f t="shared" si="6"/>
        <v>3</v>
      </c>
      <c r="B10" s="18">
        <v>27625.45</v>
      </c>
      <c r="C10" s="18">
        <f t="shared" si="0"/>
        <v>29316.127539999998</v>
      </c>
      <c r="D10" s="18">
        <f t="shared" si="1"/>
        <v>2443.0106283333334</v>
      </c>
      <c r="E10" s="19">
        <f t="shared" si="2"/>
        <v>14.836096933198379</v>
      </c>
      <c r="F10" s="19">
        <f t="shared" si="3"/>
        <v>7.4180484665991893</v>
      </c>
      <c r="G10" s="19">
        <f t="shared" si="4"/>
        <v>2.9672193866396759</v>
      </c>
      <c r="H10" s="20">
        <f t="shared" si="5"/>
        <v>14.094292086538461</v>
      </c>
    </row>
    <row r="11" spans="1:8" x14ac:dyDescent="0.3">
      <c r="A11" s="8">
        <f t="shared" si="6"/>
        <v>4</v>
      </c>
      <c r="B11" s="18">
        <v>28575.57</v>
      </c>
      <c r="C11" s="18">
        <f t="shared" si="0"/>
        <v>30324.394883999998</v>
      </c>
      <c r="D11" s="18">
        <f t="shared" si="1"/>
        <v>2527.0329069999998</v>
      </c>
      <c r="E11" s="19">
        <f t="shared" si="2"/>
        <v>15.346353686234817</v>
      </c>
      <c r="F11" s="19">
        <f t="shared" si="3"/>
        <v>7.6731768431174086</v>
      </c>
      <c r="G11" s="19">
        <f t="shared" si="4"/>
        <v>3.0692707372469634</v>
      </c>
      <c r="H11" s="20">
        <f t="shared" si="5"/>
        <v>14.579036001923075</v>
      </c>
    </row>
    <row r="12" spans="1:8" x14ac:dyDescent="0.3">
      <c r="A12" s="8">
        <f t="shared" si="6"/>
        <v>5</v>
      </c>
      <c r="B12" s="18">
        <v>28581.3</v>
      </c>
      <c r="C12" s="18">
        <f t="shared" si="0"/>
        <v>30330.475559999995</v>
      </c>
      <c r="D12" s="18">
        <f t="shared" si="1"/>
        <v>2527.5396299999998</v>
      </c>
      <c r="E12" s="19">
        <f t="shared" si="2"/>
        <v>15.349430951417002</v>
      </c>
      <c r="F12" s="19">
        <f t="shared" si="3"/>
        <v>7.674715475708501</v>
      </c>
      <c r="G12" s="19">
        <f t="shared" si="4"/>
        <v>3.0698861902834005</v>
      </c>
      <c r="H12" s="20">
        <f t="shared" si="5"/>
        <v>14.581959403846152</v>
      </c>
    </row>
    <row r="13" spans="1:8" x14ac:dyDescent="0.3">
      <c r="A13" s="8">
        <f t="shared" si="6"/>
        <v>6</v>
      </c>
      <c r="B13" s="18">
        <v>29736.12</v>
      </c>
      <c r="C13" s="18">
        <f t="shared" si="0"/>
        <v>31555.970543999996</v>
      </c>
      <c r="D13" s="18">
        <f t="shared" si="1"/>
        <v>2629.6642119999997</v>
      </c>
      <c r="E13" s="19">
        <f t="shared" si="2"/>
        <v>15.969620720647772</v>
      </c>
      <c r="F13" s="19">
        <f t="shared" si="3"/>
        <v>7.9848103603238858</v>
      </c>
      <c r="G13" s="19">
        <f t="shared" si="4"/>
        <v>3.1939241441295545</v>
      </c>
      <c r="H13" s="20">
        <f t="shared" si="5"/>
        <v>15.171139684615383</v>
      </c>
    </row>
    <row r="14" spans="1:8" x14ac:dyDescent="0.3">
      <c r="A14" s="8">
        <f t="shared" si="6"/>
        <v>7</v>
      </c>
      <c r="B14" s="18">
        <v>29736.12</v>
      </c>
      <c r="C14" s="18">
        <f t="shared" si="0"/>
        <v>31555.970543999996</v>
      </c>
      <c r="D14" s="18">
        <f t="shared" si="1"/>
        <v>2629.6642119999997</v>
      </c>
      <c r="E14" s="19">
        <f t="shared" si="2"/>
        <v>15.969620720647772</v>
      </c>
      <c r="F14" s="19">
        <f t="shared" si="3"/>
        <v>7.9848103603238858</v>
      </c>
      <c r="G14" s="19">
        <f t="shared" si="4"/>
        <v>3.1939241441295545</v>
      </c>
      <c r="H14" s="20">
        <f t="shared" si="5"/>
        <v>15.171139684615383</v>
      </c>
    </row>
    <row r="15" spans="1:8" x14ac:dyDescent="0.3">
      <c r="A15" s="8">
        <f t="shared" si="6"/>
        <v>8</v>
      </c>
      <c r="B15" s="18">
        <v>30650.73</v>
      </c>
      <c r="C15" s="18">
        <f t="shared" si="0"/>
        <v>32526.554675999996</v>
      </c>
      <c r="D15" s="18">
        <f t="shared" si="1"/>
        <v>2710.5462229999998</v>
      </c>
      <c r="E15" s="19">
        <f t="shared" si="2"/>
        <v>16.460807022267204</v>
      </c>
      <c r="F15" s="19">
        <f t="shared" si="3"/>
        <v>8.230403511133602</v>
      </c>
      <c r="G15" s="19">
        <f t="shared" si="4"/>
        <v>3.2921614044534406</v>
      </c>
      <c r="H15" s="20">
        <f t="shared" si="5"/>
        <v>15.637766671153845</v>
      </c>
    </row>
    <row r="16" spans="1:8" x14ac:dyDescent="0.3">
      <c r="A16" s="8">
        <f t="shared" si="6"/>
        <v>9</v>
      </c>
      <c r="B16" s="18">
        <v>30665.43</v>
      </c>
      <c r="C16" s="18">
        <f t="shared" si="0"/>
        <v>32542.154315999996</v>
      </c>
      <c r="D16" s="18">
        <f t="shared" si="1"/>
        <v>2711.8461929999999</v>
      </c>
      <c r="E16" s="19">
        <f t="shared" si="2"/>
        <v>16.468701576923074</v>
      </c>
      <c r="F16" s="19">
        <f t="shared" si="3"/>
        <v>8.234350788461537</v>
      </c>
      <c r="G16" s="19">
        <f t="shared" si="4"/>
        <v>3.293740315384615</v>
      </c>
      <c r="H16" s="20">
        <f t="shared" si="5"/>
        <v>15.645266498076921</v>
      </c>
    </row>
    <row r="17" spans="1:8" x14ac:dyDescent="0.3">
      <c r="A17" s="8">
        <f t="shared" si="6"/>
        <v>10</v>
      </c>
      <c r="B17" s="18">
        <v>32019.63</v>
      </c>
      <c r="C17" s="18">
        <f t="shared" si="0"/>
        <v>33979.231355999997</v>
      </c>
      <c r="D17" s="18">
        <f t="shared" si="1"/>
        <v>2831.602613</v>
      </c>
      <c r="E17" s="19">
        <f t="shared" si="2"/>
        <v>17.195967285425098</v>
      </c>
      <c r="F17" s="19">
        <f t="shared" si="3"/>
        <v>8.5979836427125491</v>
      </c>
      <c r="G17" s="19">
        <f t="shared" si="4"/>
        <v>3.4391934570850196</v>
      </c>
      <c r="H17" s="20">
        <f t="shared" si="5"/>
        <v>16.336168921153845</v>
      </c>
    </row>
    <row r="18" spans="1:8" x14ac:dyDescent="0.3">
      <c r="A18" s="8">
        <f t="shared" si="6"/>
        <v>11</v>
      </c>
      <c r="B18" s="18">
        <v>32034.35</v>
      </c>
      <c r="C18" s="18">
        <f t="shared" si="0"/>
        <v>33994.852219999993</v>
      </c>
      <c r="D18" s="18">
        <f t="shared" si="1"/>
        <v>2832.9043516666666</v>
      </c>
      <c r="E18" s="19">
        <f t="shared" si="2"/>
        <v>17.203872580971655</v>
      </c>
      <c r="F18" s="19">
        <f t="shared" si="3"/>
        <v>8.6019362904858276</v>
      </c>
      <c r="G18" s="19">
        <f t="shared" si="4"/>
        <v>3.4407745161943311</v>
      </c>
      <c r="H18" s="20">
        <f t="shared" si="5"/>
        <v>16.343678951923074</v>
      </c>
    </row>
    <row r="19" spans="1:8" x14ac:dyDescent="0.3">
      <c r="A19" s="8">
        <f t="shared" si="6"/>
        <v>12</v>
      </c>
      <c r="B19" s="18">
        <v>32918.76</v>
      </c>
      <c r="C19" s="18">
        <f t="shared" si="0"/>
        <v>34933.388112000001</v>
      </c>
      <c r="D19" s="18">
        <f t="shared" si="1"/>
        <v>2911.1156759999999</v>
      </c>
      <c r="E19" s="19">
        <f t="shared" si="2"/>
        <v>17.678840137651822</v>
      </c>
      <c r="F19" s="19">
        <f t="shared" si="3"/>
        <v>8.8394200688259108</v>
      </c>
      <c r="G19" s="19">
        <f t="shared" si="4"/>
        <v>3.5357680275303642</v>
      </c>
      <c r="H19" s="20">
        <f t="shared" si="5"/>
        <v>16.79489813076923</v>
      </c>
    </row>
    <row r="20" spans="1:8" x14ac:dyDescent="0.3">
      <c r="A20" s="8">
        <f t="shared" si="6"/>
        <v>13</v>
      </c>
      <c r="B20" s="18">
        <v>32918.76</v>
      </c>
      <c r="C20" s="18">
        <f t="shared" si="0"/>
        <v>34933.388112000001</v>
      </c>
      <c r="D20" s="18">
        <f t="shared" si="1"/>
        <v>2911.1156759999999</v>
      </c>
      <c r="E20" s="19">
        <f t="shared" si="2"/>
        <v>17.678840137651822</v>
      </c>
      <c r="F20" s="19">
        <f t="shared" si="3"/>
        <v>8.8394200688259108</v>
      </c>
      <c r="G20" s="19">
        <f t="shared" si="4"/>
        <v>3.5357680275303642</v>
      </c>
      <c r="H20" s="20">
        <f t="shared" si="5"/>
        <v>16.79489813076923</v>
      </c>
    </row>
    <row r="21" spans="1:8" x14ac:dyDescent="0.3">
      <c r="A21" s="8">
        <f t="shared" si="6"/>
        <v>14</v>
      </c>
      <c r="B21" s="18">
        <v>34107.360000000001</v>
      </c>
      <c r="C21" s="18">
        <f t="shared" si="0"/>
        <v>36194.730431999997</v>
      </c>
      <c r="D21" s="18">
        <f t="shared" si="1"/>
        <v>3016.2275359999999</v>
      </c>
      <c r="E21" s="19">
        <f t="shared" si="2"/>
        <v>18.317171271255059</v>
      </c>
      <c r="F21" s="19">
        <f t="shared" si="3"/>
        <v>9.1585856356275297</v>
      </c>
      <c r="G21" s="19">
        <f t="shared" si="4"/>
        <v>3.6634342542510119</v>
      </c>
      <c r="H21" s="20">
        <f t="shared" si="5"/>
        <v>17.401312707692306</v>
      </c>
    </row>
    <row r="22" spans="1:8" x14ac:dyDescent="0.3">
      <c r="A22" s="8">
        <f t="shared" si="6"/>
        <v>15</v>
      </c>
      <c r="B22" s="18">
        <v>34122.080000000002</v>
      </c>
      <c r="C22" s="18">
        <f t="shared" si="0"/>
        <v>36210.351296000001</v>
      </c>
      <c r="D22" s="18">
        <f t="shared" si="1"/>
        <v>3017.5292746666664</v>
      </c>
      <c r="E22" s="19">
        <f t="shared" si="2"/>
        <v>18.32507656680162</v>
      </c>
      <c r="F22" s="19">
        <f t="shared" si="3"/>
        <v>9.16253828340081</v>
      </c>
      <c r="G22" s="19">
        <f t="shared" si="4"/>
        <v>3.6650153133603238</v>
      </c>
      <c r="H22" s="20">
        <f t="shared" si="5"/>
        <v>17.408822738461538</v>
      </c>
    </row>
    <row r="23" spans="1:8" x14ac:dyDescent="0.3">
      <c r="A23" s="8">
        <f t="shared" si="6"/>
        <v>16</v>
      </c>
      <c r="B23" s="18">
        <v>35476.28</v>
      </c>
      <c r="C23" s="18">
        <f t="shared" si="0"/>
        <v>37647.428335999997</v>
      </c>
      <c r="D23" s="18">
        <f t="shared" si="1"/>
        <v>3137.2856946666661</v>
      </c>
      <c r="E23" s="19">
        <f t="shared" si="2"/>
        <v>19.052342275303641</v>
      </c>
      <c r="F23" s="19">
        <f t="shared" si="3"/>
        <v>9.5261711376518203</v>
      </c>
      <c r="G23" s="19">
        <f t="shared" si="4"/>
        <v>3.810468455060728</v>
      </c>
      <c r="H23" s="20">
        <f t="shared" si="5"/>
        <v>18.099725161538458</v>
      </c>
    </row>
    <row r="24" spans="1:8" x14ac:dyDescent="0.3">
      <c r="A24" s="8">
        <f t="shared" si="6"/>
        <v>17</v>
      </c>
      <c r="B24" s="18">
        <v>35490.97</v>
      </c>
      <c r="C24" s="18">
        <f t="shared" si="0"/>
        <v>37663.017363999999</v>
      </c>
      <c r="D24" s="18">
        <f t="shared" si="1"/>
        <v>3138.5847803333331</v>
      </c>
      <c r="E24" s="19">
        <f t="shared" si="2"/>
        <v>19.060231459514171</v>
      </c>
      <c r="F24" s="19">
        <f t="shared" si="3"/>
        <v>9.5301157297570853</v>
      </c>
      <c r="G24" s="19">
        <f t="shared" si="4"/>
        <v>3.8120462919028339</v>
      </c>
      <c r="H24" s="20">
        <f t="shared" si="5"/>
        <v>18.107219886538463</v>
      </c>
    </row>
    <row r="25" spans="1:8" x14ac:dyDescent="0.3">
      <c r="A25" s="8">
        <f t="shared" si="6"/>
        <v>18</v>
      </c>
      <c r="B25" s="18">
        <v>36845.17</v>
      </c>
      <c r="C25" s="18">
        <f t="shared" si="0"/>
        <v>39100.094403999996</v>
      </c>
      <c r="D25" s="18">
        <f t="shared" si="1"/>
        <v>3258.3412003333333</v>
      </c>
      <c r="E25" s="19">
        <f t="shared" si="2"/>
        <v>19.787497168016191</v>
      </c>
      <c r="F25" s="19">
        <f t="shared" si="3"/>
        <v>9.8937485840080956</v>
      </c>
      <c r="G25" s="19">
        <f t="shared" si="4"/>
        <v>3.9574994336032381</v>
      </c>
      <c r="H25" s="20">
        <f t="shared" si="5"/>
        <v>18.798122309615383</v>
      </c>
    </row>
    <row r="26" spans="1:8" x14ac:dyDescent="0.3">
      <c r="A26" s="8">
        <f t="shared" si="6"/>
        <v>19</v>
      </c>
      <c r="B26" s="18">
        <v>36859.910000000003</v>
      </c>
      <c r="C26" s="18">
        <f t="shared" si="0"/>
        <v>39115.736492000004</v>
      </c>
      <c r="D26" s="18">
        <f t="shared" si="1"/>
        <v>3259.6447076666664</v>
      </c>
      <c r="E26" s="19">
        <f t="shared" si="2"/>
        <v>19.795413204453443</v>
      </c>
      <c r="F26" s="19">
        <f t="shared" si="3"/>
        <v>9.8977066022267213</v>
      </c>
      <c r="G26" s="19">
        <f t="shared" si="4"/>
        <v>3.9590826408906885</v>
      </c>
      <c r="H26" s="20">
        <f t="shared" si="5"/>
        <v>18.805642544230771</v>
      </c>
    </row>
    <row r="27" spans="1:8" x14ac:dyDescent="0.3">
      <c r="A27" s="8">
        <f t="shared" si="6"/>
        <v>20</v>
      </c>
      <c r="B27" s="18">
        <v>38214.1</v>
      </c>
      <c r="C27" s="18">
        <f t="shared" si="0"/>
        <v>40552.802919999995</v>
      </c>
      <c r="D27" s="18">
        <f t="shared" si="1"/>
        <v>3379.400243333333</v>
      </c>
      <c r="E27" s="19">
        <f t="shared" si="2"/>
        <v>20.52267354251012</v>
      </c>
      <c r="F27" s="19">
        <f t="shared" si="3"/>
        <v>10.26133677125506</v>
      </c>
      <c r="G27" s="19">
        <f t="shared" si="4"/>
        <v>4.1045347085020243</v>
      </c>
      <c r="H27" s="20">
        <f t="shared" si="5"/>
        <v>19.496539865384612</v>
      </c>
    </row>
    <row r="28" spans="1:8" x14ac:dyDescent="0.3">
      <c r="A28" s="8">
        <f t="shared" si="6"/>
        <v>21</v>
      </c>
      <c r="B28" s="18">
        <v>38228.79</v>
      </c>
      <c r="C28" s="18">
        <f t="shared" si="0"/>
        <v>40568.391947999997</v>
      </c>
      <c r="D28" s="18">
        <f t="shared" si="1"/>
        <v>3380.699329</v>
      </c>
      <c r="E28" s="19">
        <f t="shared" si="2"/>
        <v>20.530562726720646</v>
      </c>
      <c r="F28" s="19">
        <f t="shared" si="3"/>
        <v>10.265281363360323</v>
      </c>
      <c r="G28" s="19">
        <f t="shared" si="4"/>
        <v>4.1061125453441294</v>
      </c>
      <c r="H28" s="20">
        <f t="shared" si="5"/>
        <v>19.504034590384613</v>
      </c>
    </row>
    <row r="29" spans="1:8" x14ac:dyDescent="0.3">
      <c r="A29" s="8">
        <f t="shared" si="6"/>
        <v>22</v>
      </c>
      <c r="B29" s="18">
        <v>39583</v>
      </c>
      <c r="C29" s="18">
        <f t="shared" si="0"/>
        <v>42005.479599999999</v>
      </c>
      <c r="D29" s="18">
        <f t="shared" si="1"/>
        <v>3500.4566333333332</v>
      </c>
      <c r="E29" s="19">
        <f t="shared" si="2"/>
        <v>21.257833805668014</v>
      </c>
      <c r="F29" s="19">
        <f t="shared" si="3"/>
        <v>10.628916902834007</v>
      </c>
      <c r="G29" s="19">
        <f t="shared" si="4"/>
        <v>4.2515667611336028</v>
      </c>
      <c r="H29" s="20">
        <f t="shared" si="5"/>
        <v>20.194942115384613</v>
      </c>
    </row>
    <row r="30" spans="1:8" x14ac:dyDescent="0.3">
      <c r="A30" s="8">
        <f t="shared" si="6"/>
        <v>23</v>
      </c>
      <c r="B30" s="18">
        <v>40951.919999999998</v>
      </c>
      <c r="C30" s="18">
        <f t="shared" si="0"/>
        <v>43458.177503999992</v>
      </c>
      <c r="D30" s="18">
        <f t="shared" si="1"/>
        <v>3621.5147919999995</v>
      </c>
      <c r="E30" s="19">
        <f t="shared" si="2"/>
        <v>21.993004809716595</v>
      </c>
      <c r="F30" s="19">
        <f t="shared" si="3"/>
        <v>10.996502404858298</v>
      </c>
      <c r="G30" s="19">
        <f t="shared" si="4"/>
        <v>4.3986009619433188</v>
      </c>
      <c r="H30" s="20">
        <f t="shared" si="5"/>
        <v>20.893354569230766</v>
      </c>
    </row>
    <row r="31" spans="1:8" x14ac:dyDescent="0.3">
      <c r="A31" s="8">
        <f t="shared" si="6"/>
        <v>24</v>
      </c>
      <c r="B31" s="18">
        <v>42306.13</v>
      </c>
      <c r="C31" s="18">
        <f t="shared" si="0"/>
        <v>44895.265155999994</v>
      </c>
      <c r="D31" s="18">
        <f t="shared" si="1"/>
        <v>3741.2720963333331</v>
      </c>
      <c r="E31" s="19">
        <f t="shared" si="2"/>
        <v>22.720275888663963</v>
      </c>
      <c r="F31" s="19">
        <f t="shared" si="3"/>
        <v>11.360137944331981</v>
      </c>
      <c r="G31" s="19">
        <f t="shared" si="4"/>
        <v>4.5440551777327922</v>
      </c>
      <c r="H31" s="20">
        <f t="shared" si="5"/>
        <v>21.584262094230766</v>
      </c>
    </row>
    <row r="32" spans="1:8" x14ac:dyDescent="0.3">
      <c r="A32" s="8">
        <f t="shared" si="6"/>
        <v>25</v>
      </c>
      <c r="B32" s="18">
        <v>42397.59</v>
      </c>
      <c r="C32" s="18">
        <f t="shared" si="0"/>
        <v>44992.32250799999</v>
      </c>
      <c r="D32" s="18">
        <f t="shared" si="1"/>
        <v>3749.3602089999995</v>
      </c>
      <c r="E32" s="19">
        <f t="shared" si="2"/>
        <v>22.76939398178137</v>
      </c>
      <c r="F32" s="19">
        <f t="shared" si="3"/>
        <v>11.384696990890685</v>
      </c>
      <c r="G32" s="19">
        <f t="shared" si="4"/>
        <v>4.5538787963562743</v>
      </c>
      <c r="H32" s="20">
        <f t="shared" si="5"/>
        <v>21.630924282692302</v>
      </c>
    </row>
    <row r="33" spans="1:8" x14ac:dyDescent="0.3">
      <c r="A33" s="8">
        <f t="shared" si="6"/>
        <v>26</v>
      </c>
      <c r="B33" s="18">
        <v>42468.74</v>
      </c>
      <c r="C33" s="18">
        <f t="shared" si="0"/>
        <v>45067.826887999996</v>
      </c>
      <c r="D33" s="18">
        <f t="shared" si="1"/>
        <v>3755.6522406666663</v>
      </c>
      <c r="E33" s="19">
        <f t="shared" si="2"/>
        <v>22.807604700404855</v>
      </c>
      <c r="F33" s="19">
        <f t="shared" si="3"/>
        <v>11.403802350202428</v>
      </c>
      <c r="G33" s="19">
        <f t="shared" si="4"/>
        <v>4.5615209400809711</v>
      </c>
      <c r="H33" s="20">
        <f t="shared" si="5"/>
        <v>21.667224465384614</v>
      </c>
    </row>
    <row r="34" spans="1:8" x14ac:dyDescent="0.3">
      <c r="A34" s="8">
        <f t="shared" si="6"/>
        <v>27</v>
      </c>
      <c r="B34" s="18">
        <v>42549.47</v>
      </c>
      <c r="C34" s="18">
        <f t="shared" si="0"/>
        <v>45153.497563999998</v>
      </c>
      <c r="D34" s="18">
        <f t="shared" si="1"/>
        <v>3762.7914636666665</v>
      </c>
      <c r="E34" s="19">
        <f t="shared" si="2"/>
        <v>22.850960305668014</v>
      </c>
      <c r="F34" s="19">
        <f t="shared" si="3"/>
        <v>11.425480152834007</v>
      </c>
      <c r="G34" s="19">
        <f t="shared" si="4"/>
        <v>4.5701920611336027</v>
      </c>
      <c r="H34" s="20">
        <f t="shared" si="5"/>
        <v>21.708412290384615</v>
      </c>
    </row>
    <row r="35" spans="1:8" x14ac:dyDescent="0.3">
      <c r="A35" s="8">
        <f t="shared" si="6"/>
        <v>28</v>
      </c>
      <c r="B35" s="18">
        <v>42610.559999999998</v>
      </c>
      <c r="C35" s="18">
        <f t="shared" si="0"/>
        <v>45218.326271999991</v>
      </c>
      <c r="D35" s="18">
        <f t="shared" si="1"/>
        <v>3768.1938559999994</v>
      </c>
      <c r="E35" s="19">
        <f t="shared" si="2"/>
        <v>22.883768356275301</v>
      </c>
      <c r="F35" s="19">
        <f t="shared" si="3"/>
        <v>11.44188417813765</v>
      </c>
      <c r="G35" s="19">
        <f t="shared" si="4"/>
        <v>4.5767536712550605</v>
      </c>
      <c r="H35" s="20">
        <f t="shared" si="5"/>
        <v>21.739579938461535</v>
      </c>
    </row>
    <row r="36" spans="1:8" x14ac:dyDescent="0.3">
      <c r="A36" s="8">
        <f t="shared" si="6"/>
        <v>29</v>
      </c>
      <c r="B36" s="18">
        <v>42667.12</v>
      </c>
      <c r="C36" s="18">
        <f t="shared" si="0"/>
        <v>45278.347743999999</v>
      </c>
      <c r="D36" s="18">
        <f t="shared" si="1"/>
        <v>3773.1956453333332</v>
      </c>
      <c r="E36" s="19">
        <f t="shared" si="2"/>
        <v>22.914143595141699</v>
      </c>
      <c r="F36" s="19">
        <f t="shared" si="3"/>
        <v>11.457071797570849</v>
      </c>
      <c r="G36" s="19">
        <f t="shared" si="4"/>
        <v>4.5828287190283401</v>
      </c>
      <c r="H36" s="20">
        <f t="shared" si="5"/>
        <v>21.768436415384613</v>
      </c>
    </row>
    <row r="37" spans="1:8" x14ac:dyDescent="0.3">
      <c r="A37" s="8">
        <f t="shared" si="6"/>
        <v>30</v>
      </c>
      <c r="B37" s="18">
        <v>42719.56</v>
      </c>
      <c r="C37" s="18">
        <f t="shared" si="0"/>
        <v>45333.997071999991</v>
      </c>
      <c r="D37" s="18">
        <f t="shared" si="1"/>
        <v>3777.8330893333327</v>
      </c>
      <c r="E37" s="19">
        <f t="shared" si="2"/>
        <v>22.942306210526311</v>
      </c>
      <c r="F37" s="19">
        <f t="shared" si="3"/>
        <v>11.471153105263156</v>
      </c>
      <c r="G37" s="19">
        <f t="shared" si="4"/>
        <v>4.5884612421052626</v>
      </c>
      <c r="H37" s="20">
        <f t="shared" si="5"/>
        <v>21.795190899999994</v>
      </c>
    </row>
    <row r="38" spans="1:8" x14ac:dyDescent="0.3">
      <c r="A38" s="8">
        <f t="shared" si="6"/>
        <v>31</v>
      </c>
      <c r="B38" s="18">
        <v>42768.1</v>
      </c>
      <c r="C38" s="18">
        <f t="shared" si="0"/>
        <v>45385.507719999994</v>
      </c>
      <c r="D38" s="18">
        <f t="shared" si="1"/>
        <v>3782.1256433333328</v>
      </c>
      <c r="E38" s="19">
        <f t="shared" si="2"/>
        <v>22.968374352226718</v>
      </c>
      <c r="F38" s="19">
        <f t="shared" si="3"/>
        <v>11.484187176113359</v>
      </c>
      <c r="G38" s="19">
        <f t="shared" si="4"/>
        <v>4.5936748704453434</v>
      </c>
      <c r="H38" s="20">
        <f t="shared" si="5"/>
        <v>21.819955634615383</v>
      </c>
    </row>
    <row r="39" spans="1:8" x14ac:dyDescent="0.3">
      <c r="A39" s="8">
        <f t="shared" si="6"/>
        <v>32</v>
      </c>
      <c r="B39" s="18">
        <v>42813.05</v>
      </c>
      <c r="C39" s="18">
        <f t="shared" si="0"/>
        <v>45433.208659999997</v>
      </c>
      <c r="D39" s="18">
        <f t="shared" si="1"/>
        <v>3786.1007216666667</v>
      </c>
      <c r="E39" s="19">
        <f t="shared" si="2"/>
        <v>22.992514504048582</v>
      </c>
      <c r="F39" s="19">
        <f t="shared" si="3"/>
        <v>11.496257252024291</v>
      </c>
      <c r="G39" s="19">
        <f t="shared" si="4"/>
        <v>4.5985029008097165</v>
      </c>
      <c r="H39" s="20">
        <f t="shared" si="5"/>
        <v>21.842888778846152</v>
      </c>
    </row>
    <row r="40" spans="1:8" x14ac:dyDescent="0.3">
      <c r="A40" s="8">
        <f t="shared" si="6"/>
        <v>33</v>
      </c>
      <c r="B40" s="18">
        <v>42854.66</v>
      </c>
      <c r="C40" s="18">
        <f t="shared" si="0"/>
        <v>45477.365191999997</v>
      </c>
      <c r="D40" s="18">
        <f t="shared" si="1"/>
        <v>3789.7804326666665</v>
      </c>
      <c r="E40" s="19">
        <f t="shared" si="2"/>
        <v>23.014860927125504</v>
      </c>
      <c r="F40" s="19">
        <f t="shared" si="3"/>
        <v>11.507430463562752</v>
      </c>
      <c r="G40" s="19">
        <f t="shared" si="4"/>
        <v>4.6029721854251004</v>
      </c>
      <c r="H40" s="20">
        <f t="shared" si="5"/>
        <v>21.864117880769228</v>
      </c>
    </row>
    <row r="41" spans="1:8" x14ac:dyDescent="0.3">
      <c r="A41" s="8">
        <f t="shared" si="6"/>
        <v>34</v>
      </c>
      <c r="B41" s="18">
        <v>42893.22</v>
      </c>
      <c r="C41" s="18">
        <f t="shared" si="0"/>
        <v>45518.285063999996</v>
      </c>
      <c r="D41" s="18">
        <f t="shared" si="1"/>
        <v>3793.1904219999997</v>
      </c>
      <c r="E41" s="19">
        <f t="shared" si="2"/>
        <v>23.035569364372467</v>
      </c>
      <c r="F41" s="19">
        <f t="shared" si="3"/>
        <v>11.517784682186234</v>
      </c>
      <c r="G41" s="19">
        <f t="shared" si="4"/>
        <v>4.6071138728744936</v>
      </c>
      <c r="H41" s="20">
        <f t="shared" si="5"/>
        <v>21.883790896153844</v>
      </c>
    </row>
    <row r="42" spans="1:8" x14ac:dyDescent="0.3">
      <c r="A42" s="21">
        <f t="shared" si="6"/>
        <v>35</v>
      </c>
      <c r="B42" s="22">
        <v>42928.9</v>
      </c>
      <c r="C42" s="22">
        <f t="shared" si="0"/>
        <v>45556.148679999998</v>
      </c>
      <c r="D42" s="22">
        <f t="shared" si="1"/>
        <v>3796.3457233333329</v>
      </c>
      <c r="E42" s="23">
        <f t="shared" si="2"/>
        <v>23.054731113360322</v>
      </c>
      <c r="F42" s="23">
        <f t="shared" si="3"/>
        <v>11.527365556680161</v>
      </c>
      <c r="G42" s="23">
        <f t="shared" si="4"/>
        <v>4.6109462226720641</v>
      </c>
      <c r="H42" s="24">
        <f t="shared" si="5"/>
        <v>21.901994557692309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0</v>
      </c>
      <c r="B1" s="1" t="s">
        <v>53</v>
      </c>
    </row>
    <row r="2" spans="1:8" x14ac:dyDescent="0.3">
      <c r="A2" s="4"/>
      <c r="D2" s="3">
        <f>Inhoud!B4</f>
        <v>44713</v>
      </c>
    </row>
    <row r="3" spans="1:8" ht="14.4" x14ac:dyDescent="0.3">
      <c r="A3" s="1"/>
      <c r="B3" s="1"/>
      <c r="C3" s="5" t="s">
        <v>1</v>
      </c>
      <c r="D3" s="37">
        <f>Inhoud!B6</f>
        <v>1.0611999999999999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28170.69</v>
      </c>
      <c r="C7" s="18">
        <f t="shared" ref="C7:C42" si="0">B7*$D$3</f>
        <v>29894.736227999998</v>
      </c>
      <c r="D7" s="18">
        <f t="shared" ref="D7:D42" si="1">B7/12*$D$3</f>
        <v>2491.2280189999997</v>
      </c>
      <c r="E7" s="19">
        <f t="shared" ref="E7:E42" si="2">C7/1976</f>
        <v>15.1289150951417</v>
      </c>
      <c r="F7" s="19">
        <f>E7/2</f>
        <v>7.56445754757085</v>
      </c>
      <c r="G7" s="19">
        <f>E7/5</f>
        <v>3.0257830190283399</v>
      </c>
      <c r="H7" s="20">
        <f>C7/2080</f>
        <v>14.372469340384614</v>
      </c>
    </row>
    <row r="8" spans="1:8" x14ac:dyDescent="0.3">
      <c r="A8" s="8">
        <f>A7+1</f>
        <v>1</v>
      </c>
      <c r="B8" s="18">
        <v>28858.13</v>
      </c>
      <c r="C8" s="18">
        <f t="shared" si="0"/>
        <v>30624.247555999998</v>
      </c>
      <c r="D8" s="18">
        <f t="shared" si="1"/>
        <v>2552.0206296666665</v>
      </c>
      <c r="E8" s="19">
        <f t="shared" si="2"/>
        <v>15.498100989878541</v>
      </c>
      <c r="F8" s="19">
        <f t="shared" ref="F8:F42" si="3">E8/2</f>
        <v>7.7490504949392705</v>
      </c>
      <c r="G8" s="19">
        <f t="shared" ref="G8:G42" si="4">E8/5</f>
        <v>3.0996201979757081</v>
      </c>
      <c r="H8" s="20">
        <f t="shared" ref="H8:H42" si="5">C8/2080</f>
        <v>14.723195940384615</v>
      </c>
    </row>
    <row r="9" spans="1:8" x14ac:dyDescent="0.3">
      <c r="A9" s="8">
        <f t="shared" ref="A9:A42" si="6">A8+1</f>
        <v>2</v>
      </c>
      <c r="B9" s="18">
        <v>29761.26</v>
      </c>
      <c r="C9" s="18">
        <f t="shared" si="0"/>
        <v>31582.649111999996</v>
      </c>
      <c r="D9" s="18">
        <f t="shared" si="1"/>
        <v>2631.8874259999998</v>
      </c>
      <c r="E9" s="19">
        <f t="shared" si="2"/>
        <v>15.983122020242913</v>
      </c>
      <c r="F9" s="19">
        <f t="shared" si="3"/>
        <v>7.9915610101214565</v>
      </c>
      <c r="G9" s="19">
        <f t="shared" si="4"/>
        <v>3.1966244040485825</v>
      </c>
      <c r="H9" s="20">
        <f t="shared" si="5"/>
        <v>15.183965919230767</v>
      </c>
    </row>
    <row r="10" spans="1:8" x14ac:dyDescent="0.3">
      <c r="A10" s="8">
        <f t="shared" si="6"/>
        <v>3</v>
      </c>
      <c r="B10" s="18">
        <v>30704.95</v>
      </c>
      <c r="C10" s="18">
        <f t="shared" si="0"/>
        <v>32584.092939999999</v>
      </c>
      <c r="D10" s="18">
        <f t="shared" si="1"/>
        <v>2715.3410783333334</v>
      </c>
      <c r="E10" s="19">
        <f t="shared" si="2"/>
        <v>16.489925576923078</v>
      </c>
      <c r="F10" s="19">
        <f t="shared" si="3"/>
        <v>8.2449627884615388</v>
      </c>
      <c r="G10" s="19">
        <f t="shared" si="4"/>
        <v>3.2979851153846154</v>
      </c>
      <c r="H10" s="20">
        <f t="shared" si="5"/>
        <v>15.665429298076923</v>
      </c>
    </row>
    <row r="11" spans="1:8" x14ac:dyDescent="0.3">
      <c r="A11" s="8">
        <f t="shared" si="6"/>
        <v>4</v>
      </c>
      <c r="B11" s="18">
        <v>31559.66</v>
      </c>
      <c r="C11" s="18">
        <f t="shared" si="0"/>
        <v>33491.111191999997</v>
      </c>
      <c r="D11" s="18">
        <f t="shared" si="1"/>
        <v>2790.9259326666665</v>
      </c>
      <c r="E11" s="19">
        <f t="shared" si="2"/>
        <v>16.948942910931173</v>
      </c>
      <c r="F11" s="19">
        <f t="shared" si="3"/>
        <v>8.4744714554655864</v>
      </c>
      <c r="G11" s="19">
        <f t="shared" si="4"/>
        <v>3.3897885821862346</v>
      </c>
      <c r="H11" s="20">
        <f t="shared" si="5"/>
        <v>16.101495765384612</v>
      </c>
    </row>
    <row r="12" spans="1:8" x14ac:dyDescent="0.3">
      <c r="A12" s="8">
        <f t="shared" si="6"/>
        <v>5</v>
      </c>
      <c r="B12" s="18">
        <v>31967.78</v>
      </c>
      <c r="C12" s="18">
        <f t="shared" si="0"/>
        <v>33924.208135999994</v>
      </c>
      <c r="D12" s="18">
        <f t="shared" si="1"/>
        <v>2827.0173446666663</v>
      </c>
      <c r="E12" s="19">
        <f t="shared" si="2"/>
        <v>17.168121526315787</v>
      </c>
      <c r="F12" s="19">
        <f t="shared" si="3"/>
        <v>8.5840607631578933</v>
      </c>
      <c r="G12" s="19">
        <f t="shared" si="4"/>
        <v>3.4336243052631574</v>
      </c>
      <c r="H12" s="20">
        <f t="shared" si="5"/>
        <v>16.309715449999999</v>
      </c>
    </row>
    <row r="13" spans="1:8" x14ac:dyDescent="0.3">
      <c r="A13" s="8">
        <f t="shared" si="6"/>
        <v>6</v>
      </c>
      <c r="B13" s="18">
        <v>32801.93</v>
      </c>
      <c r="C13" s="18">
        <f t="shared" si="0"/>
        <v>34809.408115999999</v>
      </c>
      <c r="D13" s="18">
        <f t="shared" si="1"/>
        <v>2900.7840096666669</v>
      </c>
      <c r="E13" s="19">
        <f t="shared" si="2"/>
        <v>17.616097224696354</v>
      </c>
      <c r="F13" s="19">
        <f t="shared" si="3"/>
        <v>8.8080486123481769</v>
      </c>
      <c r="G13" s="19">
        <f t="shared" si="4"/>
        <v>3.5232194449392709</v>
      </c>
      <c r="H13" s="20">
        <f t="shared" si="5"/>
        <v>16.735292363461539</v>
      </c>
    </row>
    <row r="14" spans="1:8" x14ac:dyDescent="0.3">
      <c r="A14" s="8">
        <f t="shared" si="6"/>
        <v>7</v>
      </c>
      <c r="B14" s="18">
        <v>33175.65</v>
      </c>
      <c r="C14" s="18">
        <f t="shared" si="0"/>
        <v>35205.999779999998</v>
      </c>
      <c r="D14" s="18">
        <f t="shared" si="1"/>
        <v>2933.8333149999999</v>
      </c>
      <c r="E14" s="19">
        <f t="shared" si="2"/>
        <v>17.816801508097164</v>
      </c>
      <c r="F14" s="19">
        <f t="shared" si="3"/>
        <v>8.9084007540485821</v>
      </c>
      <c r="G14" s="19">
        <f t="shared" si="4"/>
        <v>3.5633603016194328</v>
      </c>
      <c r="H14" s="20">
        <f t="shared" si="5"/>
        <v>16.925961432692308</v>
      </c>
    </row>
    <row r="15" spans="1:8" x14ac:dyDescent="0.3">
      <c r="A15" s="8">
        <f t="shared" si="6"/>
        <v>8</v>
      </c>
      <c r="B15" s="18">
        <v>34219.86</v>
      </c>
      <c r="C15" s="18">
        <f t="shared" si="0"/>
        <v>36314.115431999999</v>
      </c>
      <c r="D15" s="18">
        <f t="shared" si="1"/>
        <v>3026.1762859999999</v>
      </c>
      <c r="E15" s="19">
        <f t="shared" si="2"/>
        <v>18.377588781376517</v>
      </c>
      <c r="F15" s="19">
        <f t="shared" si="3"/>
        <v>9.1887943906882583</v>
      </c>
      <c r="G15" s="19">
        <f t="shared" si="4"/>
        <v>3.6755177562753034</v>
      </c>
      <c r="H15" s="20">
        <f t="shared" si="5"/>
        <v>17.458709342307692</v>
      </c>
    </row>
    <row r="16" spans="1:8" x14ac:dyDescent="0.3">
      <c r="A16" s="8">
        <f t="shared" si="6"/>
        <v>9</v>
      </c>
      <c r="B16" s="18">
        <v>34553.730000000003</v>
      </c>
      <c r="C16" s="18">
        <f t="shared" si="0"/>
        <v>36668.418276000004</v>
      </c>
      <c r="D16" s="18">
        <f t="shared" si="1"/>
        <v>3055.7015230000002</v>
      </c>
      <c r="E16" s="19">
        <f t="shared" si="2"/>
        <v>18.556891840080972</v>
      </c>
      <c r="F16" s="19">
        <f t="shared" si="3"/>
        <v>9.2784459200404861</v>
      </c>
      <c r="G16" s="19">
        <f t="shared" si="4"/>
        <v>3.7113783680161943</v>
      </c>
      <c r="H16" s="20">
        <f t="shared" si="5"/>
        <v>17.629047248076926</v>
      </c>
    </row>
    <row r="17" spans="1:8" x14ac:dyDescent="0.3">
      <c r="A17" s="8">
        <f t="shared" si="6"/>
        <v>10</v>
      </c>
      <c r="B17" s="18">
        <v>35266.94</v>
      </c>
      <c r="C17" s="18">
        <f t="shared" si="0"/>
        <v>37425.276727999997</v>
      </c>
      <c r="D17" s="18">
        <f t="shared" si="1"/>
        <v>3118.7730606666664</v>
      </c>
      <c r="E17" s="19">
        <f t="shared" si="2"/>
        <v>18.939917372469633</v>
      </c>
      <c r="F17" s="19">
        <f t="shared" si="3"/>
        <v>9.4699586862348166</v>
      </c>
      <c r="G17" s="19">
        <f t="shared" si="4"/>
        <v>3.7879834744939265</v>
      </c>
      <c r="H17" s="20">
        <f t="shared" si="5"/>
        <v>17.992921503846151</v>
      </c>
    </row>
    <row r="18" spans="1:8" x14ac:dyDescent="0.3">
      <c r="A18" s="8">
        <f t="shared" si="6"/>
        <v>11</v>
      </c>
      <c r="B18" s="18">
        <v>35555.93</v>
      </c>
      <c r="C18" s="18">
        <f t="shared" si="0"/>
        <v>37731.952915999995</v>
      </c>
      <c r="D18" s="18">
        <f t="shared" si="1"/>
        <v>3144.3294096666668</v>
      </c>
      <c r="E18" s="19">
        <f t="shared" si="2"/>
        <v>19.095117872469633</v>
      </c>
      <c r="F18" s="19">
        <f t="shared" si="3"/>
        <v>9.5475589362348163</v>
      </c>
      <c r="G18" s="19">
        <f t="shared" si="4"/>
        <v>3.8190235744939267</v>
      </c>
      <c r="H18" s="20">
        <f t="shared" si="5"/>
        <v>18.140361978846151</v>
      </c>
    </row>
    <row r="19" spans="1:8" x14ac:dyDescent="0.3">
      <c r="A19" s="8">
        <f t="shared" si="6"/>
        <v>12</v>
      </c>
      <c r="B19" s="18">
        <v>36505.730000000003</v>
      </c>
      <c r="C19" s="18">
        <f t="shared" si="0"/>
        <v>38739.880676000001</v>
      </c>
      <c r="D19" s="18">
        <f t="shared" si="1"/>
        <v>3228.3233896666666</v>
      </c>
      <c r="E19" s="19">
        <f t="shared" si="2"/>
        <v>19.605202771255062</v>
      </c>
      <c r="F19" s="19">
        <f t="shared" si="3"/>
        <v>9.8026013856275309</v>
      </c>
      <c r="G19" s="19">
        <f t="shared" si="4"/>
        <v>3.9210405542510123</v>
      </c>
      <c r="H19" s="20">
        <f t="shared" si="5"/>
        <v>18.624942632692306</v>
      </c>
    </row>
    <row r="20" spans="1:8" x14ac:dyDescent="0.3">
      <c r="A20" s="8">
        <f t="shared" si="6"/>
        <v>13</v>
      </c>
      <c r="B20" s="18">
        <v>36768.17</v>
      </c>
      <c r="C20" s="18">
        <f t="shared" si="0"/>
        <v>39018.382003999992</v>
      </c>
      <c r="D20" s="18">
        <f t="shared" si="1"/>
        <v>3251.531833666666</v>
      </c>
      <c r="E20" s="19">
        <f t="shared" si="2"/>
        <v>19.746144738866391</v>
      </c>
      <c r="F20" s="19">
        <f t="shared" si="3"/>
        <v>9.8730723694331957</v>
      </c>
      <c r="G20" s="19">
        <f t="shared" si="4"/>
        <v>3.9492289477732783</v>
      </c>
      <c r="H20" s="20">
        <f t="shared" si="5"/>
        <v>18.758837501923072</v>
      </c>
    </row>
    <row r="21" spans="1:8" x14ac:dyDescent="0.3">
      <c r="A21" s="8">
        <f t="shared" si="6"/>
        <v>14</v>
      </c>
      <c r="B21" s="18">
        <v>37705.29</v>
      </c>
      <c r="C21" s="18">
        <f t="shared" si="0"/>
        <v>40012.853748000001</v>
      </c>
      <c r="D21" s="18">
        <f t="shared" si="1"/>
        <v>3334.4044789999998</v>
      </c>
      <c r="E21" s="19">
        <f t="shared" si="2"/>
        <v>20.249419912955467</v>
      </c>
      <c r="F21" s="19">
        <f t="shared" si="3"/>
        <v>10.124709956477734</v>
      </c>
      <c r="G21" s="19">
        <f t="shared" si="4"/>
        <v>4.0498839825910933</v>
      </c>
      <c r="H21" s="20">
        <f t="shared" si="5"/>
        <v>19.236948917307693</v>
      </c>
    </row>
    <row r="22" spans="1:8" x14ac:dyDescent="0.3">
      <c r="A22" s="8">
        <f t="shared" si="6"/>
        <v>15</v>
      </c>
      <c r="B22" s="18">
        <v>37936.550000000003</v>
      </c>
      <c r="C22" s="18">
        <f t="shared" si="0"/>
        <v>40258.266860000003</v>
      </c>
      <c r="D22" s="18">
        <f t="shared" si="1"/>
        <v>3354.8555716666669</v>
      </c>
      <c r="E22" s="19">
        <f t="shared" si="2"/>
        <v>20.373616831983806</v>
      </c>
      <c r="F22" s="19">
        <f t="shared" si="3"/>
        <v>10.186808415991903</v>
      </c>
      <c r="G22" s="19">
        <f t="shared" si="4"/>
        <v>4.0747233663967615</v>
      </c>
      <c r="H22" s="20">
        <f t="shared" si="5"/>
        <v>19.354935990384618</v>
      </c>
    </row>
    <row r="23" spans="1:8" x14ac:dyDescent="0.3">
      <c r="A23" s="8">
        <f t="shared" si="6"/>
        <v>16</v>
      </c>
      <c r="B23" s="18">
        <v>38844.03</v>
      </c>
      <c r="C23" s="18">
        <f t="shared" si="0"/>
        <v>41221.284635999997</v>
      </c>
      <c r="D23" s="18">
        <f t="shared" si="1"/>
        <v>3435.1070529999997</v>
      </c>
      <c r="E23" s="19">
        <f t="shared" si="2"/>
        <v>20.860974006072873</v>
      </c>
      <c r="F23" s="19">
        <f t="shared" si="3"/>
        <v>10.430487003036436</v>
      </c>
      <c r="G23" s="19">
        <f t="shared" si="4"/>
        <v>4.1721948012145749</v>
      </c>
      <c r="H23" s="20">
        <f t="shared" si="5"/>
        <v>19.817925305769229</v>
      </c>
    </row>
    <row r="24" spans="1:8" x14ac:dyDescent="0.3">
      <c r="A24" s="8">
        <f t="shared" si="6"/>
        <v>17</v>
      </c>
      <c r="B24" s="18">
        <v>39047.18</v>
      </c>
      <c r="C24" s="18">
        <f t="shared" si="0"/>
        <v>41436.867415999994</v>
      </c>
      <c r="D24" s="18">
        <f t="shared" si="1"/>
        <v>3453.0722846666667</v>
      </c>
      <c r="E24" s="19">
        <f t="shared" si="2"/>
        <v>20.970074603238864</v>
      </c>
      <c r="F24" s="19">
        <f t="shared" si="3"/>
        <v>10.485037301619432</v>
      </c>
      <c r="G24" s="19">
        <f t="shared" si="4"/>
        <v>4.1940149206477724</v>
      </c>
      <c r="H24" s="20">
        <f t="shared" si="5"/>
        <v>19.92157087307692</v>
      </c>
    </row>
    <row r="25" spans="1:8" x14ac:dyDescent="0.3">
      <c r="A25" s="8">
        <f t="shared" si="6"/>
        <v>18</v>
      </c>
      <c r="B25" s="18">
        <v>39928.14</v>
      </c>
      <c r="C25" s="18">
        <f t="shared" si="0"/>
        <v>42371.742167999997</v>
      </c>
      <c r="D25" s="18">
        <f t="shared" si="1"/>
        <v>3530.9785139999994</v>
      </c>
      <c r="E25" s="19">
        <f t="shared" si="2"/>
        <v>21.443189356275301</v>
      </c>
      <c r="F25" s="19">
        <f t="shared" si="3"/>
        <v>10.721594678137651</v>
      </c>
      <c r="G25" s="19">
        <f t="shared" si="4"/>
        <v>4.2886378712550606</v>
      </c>
      <c r="H25" s="20">
        <f t="shared" si="5"/>
        <v>20.371029888461536</v>
      </c>
    </row>
    <row r="26" spans="1:8" x14ac:dyDescent="0.3">
      <c r="A26" s="8">
        <f t="shared" si="6"/>
        <v>19</v>
      </c>
      <c r="B26" s="18">
        <v>40106.21</v>
      </c>
      <c r="C26" s="18">
        <f t="shared" si="0"/>
        <v>42560.710051999995</v>
      </c>
      <c r="D26" s="18">
        <f t="shared" si="1"/>
        <v>3546.7258376666659</v>
      </c>
      <c r="E26" s="19">
        <f t="shared" si="2"/>
        <v>21.538820876518216</v>
      </c>
      <c r="F26" s="19">
        <f t="shared" si="3"/>
        <v>10.769410438259108</v>
      </c>
      <c r="G26" s="19">
        <f t="shared" si="4"/>
        <v>4.3077641753036433</v>
      </c>
      <c r="H26" s="20">
        <f t="shared" si="5"/>
        <v>20.461879832692304</v>
      </c>
    </row>
    <row r="27" spans="1:8" x14ac:dyDescent="0.3">
      <c r="A27" s="8">
        <f t="shared" si="6"/>
        <v>20</v>
      </c>
      <c r="B27" s="18">
        <v>40963.550000000003</v>
      </c>
      <c r="C27" s="18">
        <f t="shared" si="0"/>
        <v>43470.519260000001</v>
      </c>
      <c r="D27" s="18">
        <f t="shared" si="1"/>
        <v>3622.5432716666669</v>
      </c>
      <c r="E27" s="19">
        <f t="shared" si="2"/>
        <v>21.999250637651823</v>
      </c>
      <c r="F27" s="19">
        <f t="shared" si="3"/>
        <v>10.999625318825911</v>
      </c>
      <c r="G27" s="19">
        <f t="shared" si="4"/>
        <v>4.3998501275303648</v>
      </c>
      <c r="H27" s="20">
        <f t="shared" si="5"/>
        <v>20.89928810576923</v>
      </c>
    </row>
    <row r="28" spans="1:8" x14ac:dyDescent="0.3">
      <c r="A28" s="8">
        <f t="shared" si="6"/>
        <v>21</v>
      </c>
      <c r="B28" s="18">
        <v>41119.35</v>
      </c>
      <c r="C28" s="18">
        <f t="shared" si="0"/>
        <v>43635.854219999994</v>
      </c>
      <c r="D28" s="18">
        <f t="shared" si="1"/>
        <v>3636.3211849999993</v>
      </c>
      <c r="E28" s="19">
        <f t="shared" si="2"/>
        <v>22.082922176113357</v>
      </c>
      <c r="F28" s="19">
        <f t="shared" si="3"/>
        <v>11.041461088056678</v>
      </c>
      <c r="G28" s="19">
        <f t="shared" si="4"/>
        <v>4.4165844352226715</v>
      </c>
      <c r="H28" s="20">
        <f t="shared" si="5"/>
        <v>20.978776067307688</v>
      </c>
    </row>
    <row r="29" spans="1:8" x14ac:dyDescent="0.3">
      <c r="A29" s="8">
        <f t="shared" si="6"/>
        <v>22</v>
      </c>
      <c r="B29" s="18">
        <v>41955.79</v>
      </c>
      <c r="C29" s="18">
        <f t="shared" si="0"/>
        <v>44523.484347999998</v>
      </c>
      <c r="D29" s="18">
        <f t="shared" si="1"/>
        <v>3710.2903623333332</v>
      </c>
      <c r="E29" s="19">
        <f t="shared" si="2"/>
        <v>22.532127706477731</v>
      </c>
      <c r="F29" s="19">
        <f t="shared" si="3"/>
        <v>11.266063853238865</v>
      </c>
      <c r="G29" s="19">
        <f t="shared" si="4"/>
        <v>4.5064255412955463</v>
      </c>
      <c r="H29" s="20">
        <f t="shared" si="5"/>
        <v>21.405521321153845</v>
      </c>
    </row>
    <row r="30" spans="1:8" x14ac:dyDescent="0.3">
      <c r="A30" s="8">
        <f t="shared" si="6"/>
        <v>23</v>
      </c>
      <c r="B30" s="18">
        <v>42901.38</v>
      </c>
      <c r="C30" s="18">
        <f t="shared" si="0"/>
        <v>45526.944455999997</v>
      </c>
      <c r="D30" s="18">
        <f t="shared" si="1"/>
        <v>3793.9120379999995</v>
      </c>
      <c r="E30" s="19">
        <f t="shared" si="2"/>
        <v>23.039951647773279</v>
      </c>
      <c r="F30" s="19">
        <f t="shared" si="3"/>
        <v>11.519975823886639</v>
      </c>
      <c r="G30" s="19">
        <f t="shared" si="4"/>
        <v>4.6079903295546556</v>
      </c>
      <c r="H30" s="20">
        <f t="shared" si="5"/>
        <v>21.887954065384616</v>
      </c>
    </row>
    <row r="31" spans="1:8" x14ac:dyDescent="0.3">
      <c r="A31" s="8">
        <f t="shared" si="6"/>
        <v>24</v>
      </c>
      <c r="B31" s="18">
        <v>44320.06</v>
      </c>
      <c r="C31" s="18">
        <f t="shared" si="0"/>
        <v>47032.447671999995</v>
      </c>
      <c r="D31" s="18">
        <f t="shared" si="1"/>
        <v>3919.3706393333327</v>
      </c>
      <c r="E31" s="19">
        <f t="shared" si="2"/>
        <v>23.80184598785425</v>
      </c>
      <c r="F31" s="19">
        <f t="shared" si="3"/>
        <v>11.900922993927125</v>
      </c>
      <c r="G31" s="19">
        <f t="shared" si="4"/>
        <v>4.7603691975708502</v>
      </c>
      <c r="H31" s="20">
        <f t="shared" si="5"/>
        <v>22.611753688461537</v>
      </c>
    </row>
    <row r="32" spans="1:8" x14ac:dyDescent="0.3">
      <c r="A32" s="8">
        <f t="shared" si="6"/>
        <v>25</v>
      </c>
      <c r="B32" s="18">
        <v>44415.89</v>
      </c>
      <c r="C32" s="18">
        <f t="shared" si="0"/>
        <v>47134.142467999998</v>
      </c>
      <c r="D32" s="18">
        <f t="shared" si="1"/>
        <v>3927.8452056666665</v>
      </c>
      <c r="E32" s="19">
        <f t="shared" si="2"/>
        <v>23.853310965587042</v>
      </c>
      <c r="F32" s="19">
        <f t="shared" si="3"/>
        <v>11.926655482793521</v>
      </c>
      <c r="G32" s="19">
        <f t="shared" si="4"/>
        <v>4.770662193117408</v>
      </c>
      <c r="H32" s="20">
        <f t="shared" si="5"/>
        <v>22.660645417307691</v>
      </c>
    </row>
    <row r="33" spans="1:8" x14ac:dyDescent="0.3">
      <c r="A33" s="8">
        <f t="shared" si="6"/>
        <v>26</v>
      </c>
      <c r="B33" s="18">
        <v>44490.43</v>
      </c>
      <c r="C33" s="18">
        <f t="shared" si="0"/>
        <v>47213.244315999997</v>
      </c>
      <c r="D33" s="18">
        <f t="shared" si="1"/>
        <v>3934.4370263333331</v>
      </c>
      <c r="E33" s="19">
        <f t="shared" si="2"/>
        <v>23.893342265182184</v>
      </c>
      <c r="F33" s="19">
        <f t="shared" si="3"/>
        <v>11.946671132591092</v>
      </c>
      <c r="G33" s="19">
        <f t="shared" si="4"/>
        <v>4.7786684530364365</v>
      </c>
      <c r="H33" s="20">
        <f t="shared" si="5"/>
        <v>22.698675151923076</v>
      </c>
    </row>
    <row r="34" spans="1:8" x14ac:dyDescent="0.3">
      <c r="A34" s="8">
        <f t="shared" si="6"/>
        <v>27</v>
      </c>
      <c r="B34" s="18">
        <v>44575.01</v>
      </c>
      <c r="C34" s="18">
        <f t="shared" si="0"/>
        <v>47303.000611999996</v>
      </c>
      <c r="D34" s="18">
        <f t="shared" si="1"/>
        <v>3941.9167176666665</v>
      </c>
      <c r="E34" s="19">
        <f t="shared" si="2"/>
        <v>23.938765491902831</v>
      </c>
      <c r="F34" s="19">
        <f t="shared" si="3"/>
        <v>11.969382745951416</v>
      </c>
      <c r="G34" s="19">
        <f t="shared" si="4"/>
        <v>4.7877530983805663</v>
      </c>
      <c r="H34" s="20">
        <f t="shared" si="5"/>
        <v>22.741827217307691</v>
      </c>
    </row>
    <row r="35" spans="1:8" x14ac:dyDescent="0.3">
      <c r="A35" s="8">
        <f t="shared" si="6"/>
        <v>28</v>
      </c>
      <c r="B35" s="18">
        <v>44639.01</v>
      </c>
      <c r="C35" s="18">
        <f t="shared" si="0"/>
        <v>47370.917411999995</v>
      </c>
      <c r="D35" s="18">
        <f t="shared" si="1"/>
        <v>3947.5764509999999</v>
      </c>
      <c r="E35" s="19">
        <f t="shared" si="2"/>
        <v>23.97313634210526</v>
      </c>
      <c r="F35" s="19">
        <f t="shared" si="3"/>
        <v>11.98656817105263</v>
      </c>
      <c r="G35" s="19">
        <f t="shared" si="4"/>
        <v>4.7946272684210518</v>
      </c>
      <c r="H35" s="20">
        <f t="shared" si="5"/>
        <v>22.774479524999997</v>
      </c>
    </row>
    <row r="36" spans="1:8" x14ac:dyDescent="0.3">
      <c r="A36" s="8">
        <f t="shared" si="6"/>
        <v>29</v>
      </c>
      <c r="B36" s="18">
        <v>44698.26</v>
      </c>
      <c r="C36" s="18">
        <f t="shared" si="0"/>
        <v>47433.793511999997</v>
      </c>
      <c r="D36" s="18">
        <f t="shared" si="1"/>
        <v>3952.8161259999997</v>
      </c>
      <c r="E36" s="19">
        <f t="shared" si="2"/>
        <v>24.004956230769228</v>
      </c>
      <c r="F36" s="19">
        <f t="shared" si="3"/>
        <v>12.002478115384614</v>
      </c>
      <c r="G36" s="19">
        <f t="shared" si="4"/>
        <v>4.8009912461538455</v>
      </c>
      <c r="H36" s="20">
        <f t="shared" si="5"/>
        <v>22.804708419230767</v>
      </c>
    </row>
    <row r="37" spans="1:8" x14ac:dyDescent="0.3">
      <c r="A37" s="8">
        <f t="shared" si="6"/>
        <v>30</v>
      </c>
      <c r="B37" s="18">
        <v>44753.2</v>
      </c>
      <c r="C37" s="18">
        <f t="shared" si="0"/>
        <v>47492.095839999994</v>
      </c>
      <c r="D37" s="18">
        <f t="shared" si="1"/>
        <v>3957.6746533333326</v>
      </c>
      <c r="E37" s="19">
        <f t="shared" si="2"/>
        <v>24.034461457489876</v>
      </c>
      <c r="F37" s="19">
        <f t="shared" si="3"/>
        <v>12.017230728744938</v>
      </c>
      <c r="G37" s="19">
        <f t="shared" si="4"/>
        <v>4.8068922914979755</v>
      </c>
      <c r="H37" s="20">
        <f t="shared" si="5"/>
        <v>22.832738384615382</v>
      </c>
    </row>
    <row r="38" spans="1:8" x14ac:dyDescent="0.3">
      <c r="A38" s="8">
        <f t="shared" si="6"/>
        <v>31</v>
      </c>
      <c r="B38" s="18">
        <v>44804.05</v>
      </c>
      <c r="C38" s="18">
        <f t="shared" si="0"/>
        <v>47546.057860000001</v>
      </c>
      <c r="D38" s="18">
        <f t="shared" si="1"/>
        <v>3962.1714883333334</v>
      </c>
      <c r="E38" s="19">
        <f t="shared" si="2"/>
        <v>24.061770172064779</v>
      </c>
      <c r="F38" s="19">
        <f t="shared" si="3"/>
        <v>12.03088508603239</v>
      </c>
      <c r="G38" s="19">
        <f t="shared" si="4"/>
        <v>4.8123540344129561</v>
      </c>
      <c r="H38" s="20">
        <f t="shared" si="5"/>
        <v>22.858681663461539</v>
      </c>
    </row>
    <row r="39" spans="1:8" x14ac:dyDescent="0.3">
      <c r="A39" s="8">
        <f t="shared" si="6"/>
        <v>32</v>
      </c>
      <c r="B39" s="18">
        <v>44851.14</v>
      </c>
      <c r="C39" s="18">
        <f t="shared" si="0"/>
        <v>47596.029767999993</v>
      </c>
      <c r="D39" s="18">
        <f t="shared" si="1"/>
        <v>3966.3358139999996</v>
      </c>
      <c r="E39" s="19">
        <f t="shared" si="2"/>
        <v>24.08705959919028</v>
      </c>
      <c r="F39" s="19">
        <f t="shared" si="3"/>
        <v>12.04352979959514</v>
      </c>
      <c r="G39" s="19">
        <f t="shared" si="4"/>
        <v>4.8174119198380563</v>
      </c>
      <c r="H39" s="20">
        <f t="shared" si="5"/>
        <v>22.882706619230767</v>
      </c>
    </row>
    <row r="40" spans="1:8" x14ac:dyDescent="0.3">
      <c r="A40" s="8">
        <f t="shared" si="6"/>
        <v>33</v>
      </c>
      <c r="B40" s="18">
        <v>44894.73</v>
      </c>
      <c r="C40" s="18">
        <f t="shared" si="0"/>
        <v>47642.287475999998</v>
      </c>
      <c r="D40" s="18">
        <f t="shared" si="1"/>
        <v>3970.190623</v>
      </c>
      <c r="E40" s="19">
        <f t="shared" si="2"/>
        <v>24.110469370445344</v>
      </c>
      <c r="F40" s="19">
        <f t="shared" si="3"/>
        <v>12.055234685222672</v>
      </c>
      <c r="G40" s="19">
        <f t="shared" si="4"/>
        <v>4.8220938740890684</v>
      </c>
      <c r="H40" s="20">
        <f t="shared" si="5"/>
        <v>22.904945901923075</v>
      </c>
    </row>
    <row r="41" spans="1:8" x14ac:dyDescent="0.3">
      <c r="A41" s="8">
        <f t="shared" si="6"/>
        <v>34</v>
      </c>
      <c r="B41" s="18">
        <v>44935.13</v>
      </c>
      <c r="C41" s="18">
        <f t="shared" si="0"/>
        <v>47685.159955999996</v>
      </c>
      <c r="D41" s="18">
        <f t="shared" si="1"/>
        <v>3973.7633296666659</v>
      </c>
      <c r="E41" s="19">
        <f t="shared" si="2"/>
        <v>24.132165969635626</v>
      </c>
      <c r="F41" s="19">
        <f t="shared" si="3"/>
        <v>12.066082984817813</v>
      </c>
      <c r="G41" s="19">
        <f t="shared" si="4"/>
        <v>4.8264331939271248</v>
      </c>
      <c r="H41" s="20">
        <f t="shared" si="5"/>
        <v>22.925557671153843</v>
      </c>
    </row>
    <row r="42" spans="1:8" x14ac:dyDescent="0.3">
      <c r="A42" s="21">
        <f t="shared" si="6"/>
        <v>35</v>
      </c>
      <c r="B42" s="22">
        <v>44972.5</v>
      </c>
      <c r="C42" s="22">
        <f t="shared" si="0"/>
        <v>47724.816999999995</v>
      </c>
      <c r="D42" s="22">
        <f t="shared" si="1"/>
        <v>3977.0680833333331</v>
      </c>
      <c r="E42" s="23">
        <f t="shared" si="2"/>
        <v>24.152235323886636</v>
      </c>
      <c r="F42" s="23">
        <f t="shared" si="3"/>
        <v>12.076117661943318</v>
      </c>
      <c r="G42" s="23">
        <f t="shared" si="4"/>
        <v>4.830447064777327</v>
      </c>
      <c r="H42" s="24">
        <f t="shared" si="5"/>
        <v>22.944623557692307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2"/>
  <sheetViews>
    <sheetView zoomScaleNormal="100" workbookViewId="0">
      <selection activeCell="J12" sqref="J12"/>
    </sheetView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14" ht="14.4" x14ac:dyDescent="0.3">
      <c r="A1" s="1" t="s">
        <v>37</v>
      </c>
      <c r="B1" s="1" t="s">
        <v>54</v>
      </c>
    </row>
    <row r="2" spans="1:14" x14ac:dyDescent="0.3">
      <c r="A2" s="4"/>
      <c r="D2" s="3">
        <f>Inhoud!B4</f>
        <v>44713</v>
      </c>
    </row>
    <row r="3" spans="1:14" ht="14.4" x14ac:dyDescent="0.3">
      <c r="A3" s="1"/>
      <c r="B3" s="1"/>
      <c r="C3" s="5" t="s">
        <v>1</v>
      </c>
      <c r="D3" s="37">
        <f>Inhoud!B6</f>
        <v>1.0611999999999999</v>
      </c>
    </row>
    <row r="4" spans="1:14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14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14" s="17" customFormat="1" x14ac:dyDescent="0.3">
      <c r="A6" s="12"/>
      <c r="B6" s="27" t="str">
        <f>'L4'!$B$6</f>
        <v>basis 01/01/2022</v>
      </c>
      <c r="C6" s="13">
        <f>D2</f>
        <v>44713</v>
      </c>
      <c r="D6" s="13">
        <f>C6</f>
        <v>44713</v>
      </c>
      <c r="E6" s="14">
        <v>1</v>
      </c>
      <c r="F6" s="15">
        <v>0.5</v>
      </c>
      <c r="G6" s="16">
        <v>0.2</v>
      </c>
      <c r="H6" s="12"/>
    </row>
    <row r="7" spans="1:14" x14ac:dyDescent="0.3">
      <c r="A7" s="8">
        <v>0</v>
      </c>
      <c r="B7" s="18">
        <v>30897.759999999998</v>
      </c>
      <c r="C7" s="18">
        <f t="shared" ref="C7:C42" si="0">B7*$D$3</f>
        <v>32788.702911999993</v>
      </c>
      <c r="D7" s="18">
        <f t="shared" ref="D7:D42" si="1">B7/12*$D$3</f>
        <v>2732.3919093333329</v>
      </c>
      <c r="E7" s="19">
        <f t="shared" ref="E7:E42" si="2">C7/1976</f>
        <v>16.593473133603236</v>
      </c>
      <c r="F7" s="19">
        <f>E7/2</f>
        <v>8.2967365668016182</v>
      </c>
      <c r="G7" s="19">
        <f>E7/5</f>
        <v>3.3186946267206472</v>
      </c>
      <c r="H7" s="20">
        <f>C7/2080</f>
        <v>15.763799476923074</v>
      </c>
    </row>
    <row r="8" spans="1:14" x14ac:dyDescent="0.3">
      <c r="A8" s="8">
        <f>A7+1</f>
        <v>1</v>
      </c>
      <c r="B8" s="18">
        <v>31597.08</v>
      </c>
      <c r="C8" s="18">
        <f t="shared" si="0"/>
        <v>33530.821296000002</v>
      </c>
      <c r="D8" s="18">
        <f t="shared" si="1"/>
        <v>2794.2351079999999</v>
      </c>
      <c r="E8" s="19">
        <f t="shared" si="2"/>
        <v>16.969039117408908</v>
      </c>
      <c r="F8" s="19">
        <f t="shared" ref="F8:F42" si="3">E8/2</f>
        <v>8.484519558704454</v>
      </c>
      <c r="G8" s="19">
        <f t="shared" ref="G8:G42" si="4">E8/5</f>
        <v>3.3938078234817817</v>
      </c>
      <c r="H8" s="20">
        <f t="shared" ref="H8:H42" si="5">C8/2080</f>
        <v>16.120587161538463</v>
      </c>
    </row>
    <row r="9" spans="1:14" x14ac:dyDescent="0.3">
      <c r="A9" s="8">
        <f t="shared" ref="A9:A42" si="6">A8+1</f>
        <v>2</v>
      </c>
      <c r="B9" s="18">
        <v>32554.9</v>
      </c>
      <c r="C9" s="18">
        <f t="shared" si="0"/>
        <v>34547.259879999998</v>
      </c>
      <c r="D9" s="18">
        <f t="shared" si="1"/>
        <v>2878.9383233333333</v>
      </c>
      <c r="E9" s="19">
        <f t="shared" si="2"/>
        <v>17.483431113360322</v>
      </c>
      <c r="F9" s="19">
        <f t="shared" si="3"/>
        <v>8.7417155566801608</v>
      </c>
      <c r="G9" s="19">
        <f t="shared" si="4"/>
        <v>3.4966862226720643</v>
      </c>
      <c r="H9" s="20">
        <f t="shared" si="5"/>
        <v>16.609259557692308</v>
      </c>
    </row>
    <row r="10" spans="1:14" x14ac:dyDescent="0.3">
      <c r="A10" s="8">
        <f t="shared" si="6"/>
        <v>3</v>
      </c>
      <c r="B10" s="18">
        <v>33633.79</v>
      </c>
      <c r="C10" s="18">
        <f t="shared" si="0"/>
        <v>35692.177947999997</v>
      </c>
      <c r="D10" s="18">
        <f t="shared" si="1"/>
        <v>2974.3481623333332</v>
      </c>
      <c r="E10" s="19">
        <f t="shared" si="2"/>
        <v>18.062843091093114</v>
      </c>
      <c r="F10" s="19">
        <f t="shared" si="3"/>
        <v>9.0314215455465572</v>
      </c>
      <c r="G10" s="19">
        <f t="shared" si="4"/>
        <v>3.612568618218623</v>
      </c>
      <c r="H10" s="20">
        <f t="shared" si="5"/>
        <v>17.15970093653846</v>
      </c>
    </row>
    <row r="11" spans="1:14" x14ac:dyDescent="0.3">
      <c r="A11" s="8">
        <f t="shared" si="6"/>
        <v>4</v>
      </c>
      <c r="B11" s="18">
        <v>34587.269999999997</v>
      </c>
      <c r="C11" s="18">
        <f t="shared" si="0"/>
        <v>36704.010923999995</v>
      </c>
      <c r="D11" s="18">
        <f t="shared" si="1"/>
        <v>3058.6675769999993</v>
      </c>
      <c r="E11" s="19">
        <f t="shared" si="2"/>
        <v>18.574904313765181</v>
      </c>
      <c r="F11" s="19">
        <f t="shared" si="3"/>
        <v>9.2874521568825905</v>
      </c>
      <c r="G11" s="19">
        <f t="shared" si="4"/>
        <v>3.7149808627530363</v>
      </c>
      <c r="H11" s="20">
        <f t="shared" si="5"/>
        <v>17.646159098076922</v>
      </c>
      <c r="N11" s="2">
        <f>+D12*13*1.12</f>
        <v>45140.190964960013</v>
      </c>
    </row>
    <row r="12" spans="1:14" x14ac:dyDescent="0.3">
      <c r="A12" s="8">
        <f t="shared" si="6"/>
        <v>5</v>
      </c>
      <c r="B12" s="18">
        <v>35057.910000000003</v>
      </c>
      <c r="C12" s="18">
        <f t="shared" si="0"/>
        <v>37203.454092</v>
      </c>
      <c r="D12" s="18">
        <f t="shared" si="1"/>
        <v>3100.2878410000003</v>
      </c>
      <c r="E12" s="19">
        <f t="shared" si="2"/>
        <v>18.827658953441297</v>
      </c>
      <c r="F12" s="19">
        <f t="shared" si="3"/>
        <v>9.4138294767206485</v>
      </c>
      <c r="G12" s="19">
        <f t="shared" si="4"/>
        <v>3.7655317906882595</v>
      </c>
      <c r="H12" s="20">
        <f t="shared" si="5"/>
        <v>17.886276005769229</v>
      </c>
      <c r="J12" s="2">
        <f>+D12*19*1.12</f>
        <v>65974.125256480009</v>
      </c>
      <c r="K12" s="2">
        <f>+J12/3</f>
        <v>21991.375085493335</v>
      </c>
      <c r="L12" s="2">
        <f>+(J34-J12)/3/22</f>
        <v>444.6236705301007</v>
      </c>
    </row>
    <row r="13" spans="1:14" x14ac:dyDescent="0.3">
      <c r="A13" s="8">
        <f t="shared" si="6"/>
        <v>6</v>
      </c>
      <c r="B13" s="18">
        <v>36081.919999999998</v>
      </c>
      <c r="C13" s="18">
        <f t="shared" si="0"/>
        <v>38290.133503999998</v>
      </c>
      <c r="D13" s="18">
        <f t="shared" si="1"/>
        <v>3190.844458666666</v>
      </c>
      <c r="E13" s="19">
        <f t="shared" si="2"/>
        <v>19.377597927125503</v>
      </c>
      <c r="F13" s="19">
        <f t="shared" si="3"/>
        <v>9.6887989635627516</v>
      </c>
      <c r="G13" s="19">
        <f t="shared" si="4"/>
        <v>3.8755195854251006</v>
      </c>
      <c r="H13" s="20">
        <f t="shared" si="5"/>
        <v>18.408718030769229</v>
      </c>
      <c r="J13" s="2">
        <f t="shared" ref="J13:J34" si="7">+D13*19*1.12</f>
        <v>67901.170080426658</v>
      </c>
      <c r="N13" s="2">
        <f>+N11*1.345</f>
        <v>60713.556847871216</v>
      </c>
    </row>
    <row r="14" spans="1:14" x14ac:dyDescent="0.3">
      <c r="A14" s="8">
        <f t="shared" si="6"/>
        <v>7</v>
      </c>
      <c r="B14" s="18">
        <v>36510.99</v>
      </c>
      <c r="C14" s="18">
        <f t="shared" si="0"/>
        <v>38745.462587999995</v>
      </c>
      <c r="D14" s="18">
        <f t="shared" si="1"/>
        <v>3228.7885489999999</v>
      </c>
      <c r="E14" s="19">
        <f t="shared" si="2"/>
        <v>19.608027625506072</v>
      </c>
      <c r="F14" s="19">
        <f t="shared" si="3"/>
        <v>9.8040138127530359</v>
      </c>
      <c r="G14" s="19">
        <f t="shared" si="4"/>
        <v>3.9216055251012145</v>
      </c>
      <c r="H14" s="20">
        <f t="shared" si="5"/>
        <v>18.627626244230768</v>
      </c>
      <c r="J14" s="2">
        <f t="shared" si="7"/>
        <v>68708.620322720002</v>
      </c>
      <c r="N14" s="2">
        <f>+N11/12*0.92</f>
        <v>3460.7479739802679</v>
      </c>
    </row>
    <row r="15" spans="1:14" x14ac:dyDescent="0.3">
      <c r="A15" s="8">
        <f t="shared" si="6"/>
        <v>8</v>
      </c>
      <c r="B15" s="18">
        <v>37705.01</v>
      </c>
      <c r="C15" s="18">
        <f t="shared" si="0"/>
        <v>40012.556612</v>
      </c>
      <c r="D15" s="18">
        <f t="shared" si="1"/>
        <v>3334.3797176666667</v>
      </c>
      <c r="E15" s="19">
        <f t="shared" si="2"/>
        <v>20.24926954048583</v>
      </c>
      <c r="F15" s="19">
        <f t="shared" si="3"/>
        <v>10.124634770242915</v>
      </c>
      <c r="G15" s="19">
        <f t="shared" si="4"/>
        <v>4.0498539080971661</v>
      </c>
      <c r="H15" s="20">
        <f t="shared" si="5"/>
        <v>19.23680606346154</v>
      </c>
      <c r="J15" s="2">
        <f t="shared" si="7"/>
        <v>70955.600391946675</v>
      </c>
    </row>
    <row r="16" spans="1:14" x14ac:dyDescent="0.3">
      <c r="A16" s="8">
        <f t="shared" si="6"/>
        <v>9</v>
      </c>
      <c r="B16" s="18">
        <v>38090.53</v>
      </c>
      <c r="C16" s="18">
        <f t="shared" si="0"/>
        <v>40421.670435999993</v>
      </c>
      <c r="D16" s="18">
        <f t="shared" si="1"/>
        <v>3368.4725363333328</v>
      </c>
      <c r="E16" s="19">
        <f t="shared" si="2"/>
        <v>20.456310949392709</v>
      </c>
      <c r="F16" s="19">
        <f t="shared" si="3"/>
        <v>10.228155474696354</v>
      </c>
      <c r="G16" s="19">
        <f t="shared" si="4"/>
        <v>4.0912621898785417</v>
      </c>
      <c r="H16" s="20">
        <f t="shared" si="5"/>
        <v>19.433495401923075</v>
      </c>
      <c r="J16" s="2">
        <f t="shared" si="7"/>
        <v>71681.095573173327</v>
      </c>
      <c r="N16" s="2">
        <f>+N14+N13</f>
        <v>64174.304821851481</v>
      </c>
    </row>
    <row r="17" spans="1:14" x14ac:dyDescent="0.3">
      <c r="A17" s="8">
        <f t="shared" si="6"/>
        <v>10</v>
      </c>
      <c r="B17" s="18">
        <v>39240.67</v>
      </c>
      <c r="C17" s="18">
        <f t="shared" si="0"/>
        <v>41642.199003999995</v>
      </c>
      <c r="D17" s="18">
        <f t="shared" si="1"/>
        <v>3470.183250333333</v>
      </c>
      <c r="E17" s="19">
        <f t="shared" si="2"/>
        <v>21.073987350202426</v>
      </c>
      <c r="F17" s="19">
        <f t="shared" si="3"/>
        <v>10.536993675101213</v>
      </c>
      <c r="G17" s="19">
        <f t="shared" si="4"/>
        <v>4.2147974700404855</v>
      </c>
      <c r="H17" s="20">
        <f t="shared" si="5"/>
        <v>20.020287982692306</v>
      </c>
      <c r="J17" s="2">
        <f t="shared" si="7"/>
        <v>73845.499567093342</v>
      </c>
    </row>
    <row r="18" spans="1:14" x14ac:dyDescent="0.3">
      <c r="A18" s="8">
        <f t="shared" si="6"/>
        <v>11</v>
      </c>
      <c r="B18" s="18">
        <v>39584.980000000003</v>
      </c>
      <c r="C18" s="18">
        <f t="shared" si="0"/>
        <v>42007.580776000003</v>
      </c>
      <c r="D18" s="18">
        <f t="shared" si="1"/>
        <v>3500.6317313333334</v>
      </c>
      <c r="E18" s="19">
        <f t="shared" si="2"/>
        <v>21.258897153846156</v>
      </c>
      <c r="F18" s="19">
        <f t="shared" si="3"/>
        <v>10.629448576923078</v>
      </c>
      <c r="G18" s="19">
        <f t="shared" si="4"/>
        <v>4.2517794307692309</v>
      </c>
      <c r="H18" s="20">
        <f t="shared" si="5"/>
        <v>20.195952296153848</v>
      </c>
      <c r="J18" s="2">
        <f t="shared" si="7"/>
        <v>74493.443242773341</v>
      </c>
      <c r="N18" s="2">
        <f>+N16*1.03</f>
        <v>66099.533966507021</v>
      </c>
    </row>
    <row r="19" spans="1:14" x14ac:dyDescent="0.3">
      <c r="A19" s="8">
        <f t="shared" si="6"/>
        <v>12</v>
      </c>
      <c r="B19" s="18">
        <v>40694.14</v>
      </c>
      <c r="C19" s="18">
        <f t="shared" si="0"/>
        <v>43184.621367999993</v>
      </c>
      <c r="D19" s="18">
        <f t="shared" si="1"/>
        <v>3598.7184473333332</v>
      </c>
      <c r="E19" s="19">
        <f t="shared" si="2"/>
        <v>21.854565469635624</v>
      </c>
      <c r="F19" s="19">
        <f t="shared" si="3"/>
        <v>10.927282734817812</v>
      </c>
      <c r="G19" s="19">
        <f t="shared" si="4"/>
        <v>4.3709130939271246</v>
      </c>
      <c r="H19" s="20">
        <f t="shared" si="5"/>
        <v>20.761837196153841</v>
      </c>
      <c r="J19" s="2">
        <f t="shared" si="7"/>
        <v>76580.728559253344</v>
      </c>
    </row>
    <row r="20" spans="1:14" x14ac:dyDescent="0.3">
      <c r="A20" s="8">
        <f t="shared" si="6"/>
        <v>13</v>
      </c>
      <c r="B20" s="18">
        <v>40999.15</v>
      </c>
      <c r="C20" s="18">
        <f t="shared" si="0"/>
        <v>43508.297979999996</v>
      </c>
      <c r="D20" s="18">
        <f t="shared" si="1"/>
        <v>3625.6914983333331</v>
      </c>
      <c r="E20" s="19">
        <f t="shared" si="2"/>
        <v>22.018369423076923</v>
      </c>
      <c r="F20" s="19">
        <f t="shared" si="3"/>
        <v>11.009184711538461</v>
      </c>
      <c r="G20" s="19">
        <f t="shared" si="4"/>
        <v>4.4036738846153849</v>
      </c>
      <c r="H20" s="20">
        <f t="shared" si="5"/>
        <v>20.917450951923076</v>
      </c>
      <c r="J20" s="2">
        <f t="shared" si="7"/>
        <v>77154.715084533338</v>
      </c>
    </row>
    <row r="21" spans="1:14" x14ac:dyDescent="0.3">
      <c r="A21" s="8">
        <f t="shared" si="6"/>
        <v>14</v>
      </c>
      <c r="B21" s="18">
        <v>42070.73</v>
      </c>
      <c r="C21" s="18">
        <f t="shared" si="0"/>
        <v>44645.458676000002</v>
      </c>
      <c r="D21" s="18">
        <f t="shared" si="1"/>
        <v>3720.4548896666665</v>
      </c>
      <c r="E21" s="19">
        <f t="shared" si="2"/>
        <v>22.593855605263158</v>
      </c>
      <c r="F21" s="19">
        <f t="shared" si="3"/>
        <v>11.296927802631579</v>
      </c>
      <c r="G21" s="19">
        <f t="shared" si="4"/>
        <v>4.518771121052632</v>
      </c>
      <c r="H21" s="20">
        <f t="shared" si="5"/>
        <v>21.464162825000002</v>
      </c>
      <c r="J21" s="2">
        <f t="shared" si="7"/>
        <v>79171.280052106667</v>
      </c>
    </row>
    <row r="22" spans="1:14" x14ac:dyDescent="0.3">
      <c r="A22" s="8">
        <f t="shared" si="6"/>
        <v>15</v>
      </c>
      <c r="B22" s="18">
        <v>42339.99</v>
      </c>
      <c r="C22" s="18">
        <f t="shared" si="0"/>
        <v>44931.197387999993</v>
      </c>
      <c r="D22" s="18">
        <f t="shared" si="1"/>
        <v>3744.2664489999997</v>
      </c>
      <c r="E22" s="19">
        <f t="shared" si="2"/>
        <v>22.738460216599186</v>
      </c>
      <c r="F22" s="19">
        <f t="shared" si="3"/>
        <v>11.369230108299593</v>
      </c>
      <c r="G22" s="19">
        <f t="shared" si="4"/>
        <v>4.5476920433198371</v>
      </c>
      <c r="H22" s="20">
        <f t="shared" si="5"/>
        <v>21.601537205769226</v>
      </c>
      <c r="J22" s="2">
        <f t="shared" si="7"/>
        <v>79677.990034720002</v>
      </c>
    </row>
    <row r="23" spans="1:14" x14ac:dyDescent="0.3">
      <c r="A23" s="8">
        <f t="shared" si="6"/>
        <v>16</v>
      </c>
      <c r="B23" s="18">
        <v>43404.57</v>
      </c>
      <c r="C23" s="18">
        <f t="shared" si="0"/>
        <v>46060.929683999995</v>
      </c>
      <c r="D23" s="18">
        <f t="shared" si="1"/>
        <v>3838.4108069999997</v>
      </c>
      <c r="E23" s="19">
        <f t="shared" si="2"/>
        <v>23.310187087044532</v>
      </c>
      <c r="F23" s="19">
        <f t="shared" si="3"/>
        <v>11.655093543522266</v>
      </c>
      <c r="G23" s="19">
        <f t="shared" si="4"/>
        <v>4.6620374174089063</v>
      </c>
      <c r="H23" s="20">
        <f t="shared" si="5"/>
        <v>22.144677732692305</v>
      </c>
      <c r="J23" s="2">
        <f t="shared" si="7"/>
        <v>81681.381972960007</v>
      </c>
    </row>
    <row r="24" spans="1:14" x14ac:dyDescent="0.3">
      <c r="A24" s="8">
        <f t="shared" si="6"/>
        <v>17</v>
      </c>
      <c r="B24" s="18">
        <v>43666.97</v>
      </c>
      <c r="C24" s="18">
        <f t="shared" si="0"/>
        <v>46339.388564000001</v>
      </c>
      <c r="D24" s="18">
        <f t="shared" si="1"/>
        <v>3861.6157136666666</v>
      </c>
      <c r="E24" s="19">
        <f t="shared" si="2"/>
        <v>23.451107572874495</v>
      </c>
      <c r="F24" s="19">
        <f t="shared" si="3"/>
        <v>11.725553786437247</v>
      </c>
      <c r="G24" s="19">
        <f t="shared" si="4"/>
        <v>4.6902215145748993</v>
      </c>
      <c r="H24" s="20">
        <f t="shared" si="5"/>
        <v>22.27855219423077</v>
      </c>
      <c r="J24" s="2">
        <f t="shared" si="7"/>
        <v>82175.182386826666</v>
      </c>
    </row>
    <row r="25" spans="1:14" x14ac:dyDescent="0.3">
      <c r="A25" s="8">
        <f t="shared" si="6"/>
        <v>18</v>
      </c>
      <c r="B25" s="18">
        <v>44697.98</v>
      </c>
      <c r="C25" s="18">
        <f t="shared" si="0"/>
        <v>47433.496376000003</v>
      </c>
      <c r="D25" s="18">
        <f t="shared" si="1"/>
        <v>3952.7913646666666</v>
      </c>
      <c r="E25" s="19">
        <f t="shared" si="2"/>
        <v>24.004805858299598</v>
      </c>
      <c r="F25" s="19">
        <f t="shared" si="3"/>
        <v>12.002402929149799</v>
      </c>
      <c r="G25" s="19">
        <f t="shared" si="4"/>
        <v>4.8009611716599192</v>
      </c>
      <c r="H25" s="20">
        <f t="shared" si="5"/>
        <v>22.804565565384618</v>
      </c>
      <c r="J25" s="2">
        <f t="shared" si="7"/>
        <v>84115.400240106668</v>
      </c>
    </row>
    <row r="26" spans="1:14" x14ac:dyDescent="0.3">
      <c r="A26" s="8">
        <f t="shared" si="6"/>
        <v>19</v>
      </c>
      <c r="B26" s="18">
        <v>44928.61</v>
      </c>
      <c r="C26" s="18">
        <f t="shared" si="0"/>
        <v>47678.240932000001</v>
      </c>
      <c r="D26" s="18">
        <f t="shared" si="1"/>
        <v>3973.1867443333331</v>
      </c>
      <c r="E26" s="19">
        <f t="shared" si="2"/>
        <v>24.128664439271255</v>
      </c>
      <c r="F26" s="19">
        <f t="shared" si="3"/>
        <v>12.064332219635627</v>
      </c>
      <c r="G26" s="19">
        <f t="shared" si="4"/>
        <v>4.8257328878542509</v>
      </c>
      <c r="H26" s="20">
        <f t="shared" si="5"/>
        <v>22.922231217307694</v>
      </c>
      <c r="J26" s="2">
        <f t="shared" si="7"/>
        <v>84549.413919413331</v>
      </c>
    </row>
    <row r="27" spans="1:14" x14ac:dyDescent="0.3">
      <c r="A27" s="8">
        <f t="shared" si="6"/>
        <v>20</v>
      </c>
      <c r="B27" s="18">
        <v>45929.51</v>
      </c>
      <c r="C27" s="18">
        <f t="shared" si="0"/>
        <v>48740.396011999997</v>
      </c>
      <c r="D27" s="18">
        <f t="shared" si="1"/>
        <v>4061.6996676666668</v>
      </c>
      <c r="E27" s="19">
        <f t="shared" si="2"/>
        <v>24.66619231376518</v>
      </c>
      <c r="F27" s="19">
        <f t="shared" si="3"/>
        <v>12.33309615688259</v>
      </c>
      <c r="G27" s="19">
        <f t="shared" si="4"/>
        <v>4.9332384627530361</v>
      </c>
      <c r="H27" s="20">
        <f t="shared" si="5"/>
        <v>23.432882698076924</v>
      </c>
      <c r="J27" s="2">
        <f t="shared" si="7"/>
        <v>86432.968927946669</v>
      </c>
    </row>
    <row r="28" spans="1:14" x14ac:dyDescent="0.3">
      <c r="A28" s="8">
        <f t="shared" si="6"/>
        <v>21</v>
      </c>
      <c r="B28" s="18">
        <v>46131.7</v>
      </c>
      <c r="C28" s="18">
        <f t="shared" si="0"/>
        <v>48954.960039999991</v>
      </c>
      <c r="D28" s="18">
        <f t="shared" si="1"/>
        <v>4079.5800033333326</v>
      </c>
      <c r="E28" s="19">
        <f t="shared" si="2"/>
        <v>24.774777348178134</v>
      </c>
      <c r="F28" s="19">
        <f t="shared" si="3"/>
        <v>12.387388674089067</v>
      </c>
      <c r="G28" s="19">
        <f t="shared" si="4"/>
        <v>4.9549554696356264</v>
      </c>
      <c r="H28" s="20">
        <f t="shared" si="5"/>
        <v>23.536038480769225</v>
      </c>
      <c r="J28" s="2">
        <f t="shared" si="7"/>
        <v>86813.462470933315</v>
      </c>
    </row>
    <row r="29" spans="1:14" x14ac:dyDescent="0.3">
      <c r="A29" s="8">
        <f t="shared" si="6"/>
        <v>22</v>
      </c>
      <c r="B29" s="18">
        <v>47120.11</v>
      </c>
      <c r="C29" s="18">
        <f t="shared" si="0"/>
        <v>50003.860731999994</v>
      </c>
      <c r="D29" s="18">
        <f t="shared" si="1"/>
        <v>4166.9883943333325</v>
      </c>
      <c r="E29" s="19">
        <f t="shared" si="2"/>
        <v>25.305597536437244</v>
      </c>
      <c r="F29" s="19">
        <f t="shared" si="3"/>
        <v>12.652798768218622</v>
      </c>
      <c r="G29" s="19">
        <f t="shared" si="4"/>
        <v>5.0611195072874491</v>
      </c>
      <c r="H29" s="20">
        <f t="shared" si="5"/>
        <v>24.040317659615383</v>
      </c>
      <c r="J29" s="2">
        <f t="shared" si="7"/>
        <v>88673.513031413313</v>
      </c>
    </row>
    <row r="30" spans="1:14" x14ac:dyDescent="0.3">
      <c r="A30" s="8">
        <f t="shared" si="6"/>
        <v>23</v>
      </c>
      <c r="B30" s="18">
        <v>48749.8</v>
      </c>
      <c r="C30" s="18">
        <f t="shared" si="0"/>
        <v>51733.287759999999</v>
      </c>
      <c r="D30" s="18">
        <f t="shared" si="1"/>
        <v>4311.107313333333</v>
      </c>
      <c r="E30" s="19">
        <f t="shared" si="2"/>
        <v>26.180813643724697</v>
      </c>
      <c r="F30" s="19">
        <f t="shared" si="3"/>
        <v>13.090406821862349</v>
      </c>
      <c r="G30" s="19">
        <f t="shared" si="4"/>
        <v>5.2361627287449393</v>
      </c>
      <c r="H30" s="20">
        <f t="shared" si="5"/>
        <v>24.871772961538461</v>
      </c>
      <c r="J30" s="2">
        <f t="shared" si="7"/>
        <v>91740.363627733328</v>
      </c>
    </row>
    <row r="31" spans="1:14" x14ac:dyDescent="0.3">
      <c r="A31" s="8">
        <f t="shared" si="6"/>
        <v>24</v>
      </c>
      <c r="B31" s="18">
        <v>50361.94</v>
      </c>
      <c r="C31" s="18">
        <f t="shared" si="0"/>
        <v>53444.090727999996</v>
      </c>
      <c r="D31" s="18">
        <f t="shared" si="1"/>
        <v>4453.6742273333339</v>
      </c>
      <c r="E31" s="19">
        <f t="shared" si="2"/>
        <v>27.046604619433197</v>
      </c>
      <c r="F31" s="19">
        <f t="shared" si="3"/>
        <v>13.523302309716598</v>
      </c>
      <c r="G31" s="19">
        <f t="shared" si="4"/>
        <v>5.4093209238866393</v>
      </c>
      <c r="H31" s="20">
        <f t="shared" si="5"/>
        <v>25.694274388461537</v>
      </c>
      <c r="J31" s="2">
        <f t="shared" si="7"/>
        <v>94774.187557653349</v>
      </c>
    </row>
    <row r="32" spans="1:14" x14ac:dyDescent="0.3">
      <c r="A32" s="8">
        <f t="shared" si="6"/>
        <v>25</v>
      </c>
      <c r="B32" s="18">
        <v>50470.86</v>
      </c>
      <c r="C32" s="18">
        <f t="shared" si="0"/>
        <v>53559.676631999995</v>
      </c>
      <c r="D32" s="18">
        <f t="shared" si="1"/>
        <v>4463.3063859999993</v>
      </c>
      <c r="E32" s="19">
        <f t="shared" si="2"/>
        <v>27.105099510121455</v>
      </c>
      <c r="F32" s="19">
        <f t="shared" si="3"/>
        <v>13.552549755060728</v>
      </c>
      <c r="G32" s="19">
        <f t="shared" si="4"/>
        <v>5.4210199020242911</v>
      </c>
      <c r="H32" s="20">
        <f t="shared" si="5"/>
        <v>25.749844534615381</v>
      </c>
      <c r="J32" s="2">
        <f t="shared" si="7"/>
        <v>94979.159894080003</v>
      </c>
    </row>
    <row r="33" spans="1:10" x14ac:dyDescent="0.3">
      <c r="A33" s="8">
        <f t="shared" si="6"/>
        <v>26</v>
      </c>
      <c r="B33" s="18">
        <v>50555.55</v>
      </c>
      <c r="C33" s="18">
        <f t="shared" si="0"/>
        <v>53649.549659999997</v>
      </c>
      <c r="D33" s="18">
        <f t="shared" si="1"/>
        <v>4470.7958050000007</v>
      </c>
      <c r="E33" s="19">
        <f t="shared" si="2"/>
        <v>27.150581811740889</v>
      </c>
      <c r="F33" s="19">
        <f t="shared" si="3"/>
        <v>13.575290905870444</v>
      </c>
      <c r="G33" s="19">
        <f t="shared" si="4"/>
        <v>5.4301163623481781</v>
      </c>
      <c r="H33" s="20">
        <f t="shared" si="5"/>
        <v>25.793052721153845</v>
      </c>
      <c r="J33" s="2">
        <f t="shared" si="7"/>
        <v>95138.534730400032</v>
      </c>
    </row>
    <row r="34" spans="1:10" x14ac:dyDescent="0.3">
      <c r="A34" s="8">
        <f t="shared" si="6"/>
        <v>27</v>
      </c>
      <c r="B34" s="18">
        <v>50651.6</v>
      </c>
      <c r="C34" s="18">
        <f t="shared" si="0"/>
        <v>53751.477919999998</v>
      </c>
      <c r="D34" s="18">
        <f t="shared" si="1"/>
        <v>4479.2898266666662</v>
      </c>
      <c r="E34" s="19">
        <f t="shared" si="2"/>
        <v>27.202164939271253</v>
      </c>
      <c r="F34" s="19">
        <f t="shared" si="3"/>
        <v>13.601082469635626</v>
      </c>
      <c r="G34" s="19">
        <f t="shared" si="4"/>
        <v>5.4404329878542503</v>
      </c>
      <c r="H34" s="20">
        <f t="shared" si="5"/>
        <v>25.84205669230769</v>
      </c>
      <c r="J34" s="2">
        <f t="shared" si="7"/>
        <v>95319.287511466653</v>
      </c>
    </row>
    <row r="35" spans="1:10" x14ac:dyDescent="0.3">
      <c r="A35" s="8">
        <f t="shared" si="6"/>
        <v>28</v>
      </c>
      <c r="B35" s="18">
        <v>50724.33</v>
      </c>
      <c r="C35" s="18">
        <f t="shared" si="0"/>
        <v>53828.658995999998</v>
      </c>
      <c r="D35" s="18">
        <f t="shared" si="1"/>
        <v>4485.7215829999996</v>
      </c>
      <c r="E35" s="19">
        <f t="shared" si="2"/>
        <v>27.241224188259107</v>
      </c>
      <c r="F35" s="19">
        <f t="shared" si="3"/>
        <v>13.620612094129553</v>
      </c>
      <c r="G35" s="19">
        <f t="shared" si="4"/>
        <v>5.4482448376518215</v>
      </c>
      <c r="H35" s="20">
        <f t="shared" si="5"/>
        <v>25.879162978846153</v>
      </c>
    </row>
    <row r="36" spans="1:10" x14ac:dyDescent="0.3">
      <c r="A36" s="8">
        <f t="shared" si="6"/>
        <v>29</v>
      </c>
      <c r="B36" s="18">
        <v>50791.66</v>
      </c>
      <c r="C36" s="18">
        <f t="shared" si="0"/>
        <v>53900.109592000001</v>
      </c>
      <c r="D36" s="18">
        <f t="shared" si="1"/>
        <v>4491.6757993333331</v>
      </c>
      <c r="E36" s="19">
        <f t="shared" si="2"/>
        <v>27.277383396761135</v>
      </c>
      <c r="F36" s="19">
        <f t="shared" si="3"/>
        <v>13.638691698380567</v>
      </c>
      <c r="G36" s="19">
        <f t="shared" si="4"/>
        <v>5.4554766793522269</v>
      </c>
      <c r="H36" s="20">
        <f t="shared" si="5"/>
        <v>25.913514226923077</v>
      </c>
    </row>
    <row r="37" spans="1:10" x14ac:dyDescent="0.3">
      <c r="A37" s="8">
        <f t="shared" si="6"/>
        <v>30</v>
      </c>
      <c r="B37" s="18">
        <v>50854.09</v>
      </c>
      <c r="C37" s="18">
        <f t="shared" si="0"/>
        <v>53966.360307999996</v>
      </c>
      <c r="D37" s="18">
        <f t="shared" si="1"/>
        <v>4497.1966923333321</v>
      </c>
      <c r="E37" s="19">
        <f t="shared" si="2"/>
        <v>27.310911087044531</v>
      </c>
      <c r="F37" s="19">
        <f t="shared" si="3"/>
        <v>13.655455543522265</v>
      </c>
      <c r="G37" s="19">
        <f t="shared" si="4"/>
        <v>5.4621822174089063</v>
      </c>
      <c r="H37" s="20">
        <f t="shared" si="5"/>
        <v>25.945365532692307</v>
      </c>
    </row>
    <row r="38" spans="1:10" x14ac:dyDescent="0.3">
      <c r="A38" s="8">
        <f t="shared" si="6"/>
        <v>31</v>
      </c>
      <c r="B38" s="18">
        <v>50911.87</v>
      </c>
      <c r="C38" s="18">
        <f t="shared" si="0"/>
        <v>54027.676443999997</v>
      </c>
      <c r="D38" s="18">
        <f t="shared" si="1"/>
        <v>4502.3063703333328</v>
      </c>
      <c r="E38" s="19">
        <f t="shared" si="2"/>
        <v>27.341941520242912</v>
      </c>
      <c r="F38" s="19">
        <f t="shared" si="3"/>
        <v>13.670970760121456</v>
      </c>
      <c r="G38" s="19">
        <f t="shared" si="4"/>
        <v>5.4683883040485828</v>
      </c>
      <c r="H38" s="20">
        <f t="shared" si="5"/>
        <v>25.974844444230769</v>
      </c>
    </row>
    <row r="39" spans="1:10" x14ac:dyDescent="0.3">
      <c r="A39" s="8">
        <f t="shared" si="6"/>
        <v>32</v>
      </c>
      <c r="B39" s="18">
        <v>50965.38</v>
      </c>
      <c r="C39" s="18">
        <f t="shared" si="0"/>
        <v>54084.461255999995</v>
      </c>
      <c r="D39" s="18">
        <f t="shared" si="1"/>
        <v>4507.0384379999996</v>
      </c>
      <c r="E39" s="19">
        <f t="shared" si="2"/>
        <v>27.370678773279348</v>
      </c>
      <c r="F39" s="19">
        <f t="shared" si="3"/>
        <v>13.685339386639674</v>
      </c>
      <c r="G39" s="19">
        <f t="shared" si="4"/>
        <v>5.4741357546558698</v>
      </c>
      <c r="H39" s="20">
        <f t="shared" si="5"/>
        <v>26.002144834615383</v>
      </c>
    </row>
    <row r="40" spans="1:10" x14ac:dyDescent="0.3">
      <c r="A40" s="8">
        <f t="shared" si="6"/>
        <v>33</v>
      </c>
      <c r="B40" s="18">
        <v>51014.92</v>
      </c>
      <c r="C40" s="18">
        <f t="shared" si="0"/>
        <v>54137.033103999995</v>
      </c>
      <c r="D40" s="18">
        <f t="shared" si="1"/>
        <v>4511.4194253333326</v>
      </c>
      <c r="E40" s="19">
        <f t="shared" si="2"/>
        <v>27.397283959514166</v>
      </c>
      <c r="F40" s="19">
        <f t="shared" si="3"/>
        <v>13.698641979757083</v>
      </c>
      <c r="G40" s="19">
        <f t="shared" si="4"/>
        <v>5.479456791902833</v>
      </c>
      <c r="H40" s="20">
        <f t="shared" si="5"/>
        <v>26.027419761538457</v>
      </c>
    </row>
    <row r="41" spans="1:10" x14ac:dyDescent="0.3">
      <c r="A41" s="8">
        <f t="shared" si="6"/>
        <v>34</v>
      </c>
      <c r="B41" s="18">
        <v>51060.82</v>
      </c>
      <c r="C41" s="18">
        <f t="shared" si="0"/>
        <v>54185.742183999995</v>
      </c>
      <c r="D41" s="18">
        <f t="shared" si="1"/>
        <v>4515.4785153333332</v>
      </c>
      <c r="E41" s="19">
        <f t="shared" si="2"/>
        <v>27.421934303643724</v>
      </c>
      <c r="F41" s="19">
        <f t="shared" si="3"/>
        <v>13.710967151821862</v>
      </c>
      <c r="G41" s="19">
        <f t="shared" si="4"/>
        <v>5.4843868607287449</v>
      </c>
      <c r="H41" s="20">
        <f t="shared" si="5"/>
        <v>26.050837588461537</v>
      </c>
    </row>
    <row r="42" spans="1:10" x14ac:dyDescent="0.3">
      <c r="A42" s="21">
        <f t="shared" si="6"/>
        <v>35</v>
      </c>
      <c r="B42" s="22">
        <v>51103.28</v>
      </c>
      <c r="C42" s="22">
        <f t="shared" si="0"/>
        <v>54230.800735999997</v>
      </c>
      <c r="D42" s="22">
        <f t="shared" si="1"/>
        <v>4519.2333946666658</v>
      </c>
      <c r="E42" s="23">
        <f t="shared" si="2"/>
        <v>27.444737214574896</v>
      </c>
      <c r="F42" s="23">
        <f t="shared" si="3"/>
        <v>13.722368607287448</v>
      </c>
      <c r="G42" s="23">
        <f t="shared" si="4"/>
        <v>5.4889474429149789</v>
      </c>
      <c r="H42" s="24">
        <f t="shared" si="5"/>
        <v>26.072500353846152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21</vt:i4>
      </vt:variant>
    </vt:vector>
  </HeadingPairs>
  <TitlesOfParts>
    <vt:vector size="43" baseType="lpstr">
      <vt:lpstr>Inhoud</vt:lpstr>
      <vt:lpstr>L4</vt:lpstr>
      <vt:lpstr>L3</vt:lpstr>
      <vt:lpstr>L2</vt:lpstr>
      <vt:lpstr>A2</vt:lpstr>
      <vt:lpstr>A1</vt:lpstr>
      <vt:lpstr>B2B</vt:lpstr>
      <vt:lpstr>B2A</vt:lpstr>
      <vt:lpstr>B1C</vt:lpstr>
      <vt:lpstr>B1B</vt:lpstr>
      <vt:lpstr>B1A</vt:lpstr>
      <vt:lpstr>B1A BIS</vt:lpstr>
      <vt:lpstr>MV2</vt:lpstr>
      <vt:lpstr>MV1</vt:lpstr>
      <vt:lpstr>L1</vt:lpstr>
      <vt:lpstr>K5</vt:lpstr>
      <vt:lpstr>K3</vt:lpstr>
      <vt:lpstr>K2</vt:lpstr>
      <vt:lpstr>K1</vt:lpstr>
      <vt:lpstr>G1</vt:lpstr>
      <vt:lpstr>GS</vt:lpstr>
      <vt:lpstr>GEW</vt:lpstr>
      <vt:lpstr>'A1'!Afdrukbereik</vt:lpstr>
      <vt:lpstr>'A2'!Afdrukbereik</vt:lpstr>
      <vt:lpstr>B1A!Afdrukbereik</vt:lpstr>
      <vt:lpstr>'B1A BIS'!Afdrukbereik</vt:lpstr>
      <vt:lpstr>B1B!Afdrukbereik</vt:lpstr>
      <vt:lpstr>B1C!Afdrukbereik</vt:lpstr>
      <vt:lpstr>B2A!Afdrukbereik</vt:lpstr>
      <vt:lpstr>B2B!Afdrukbereik</vt:lpstr>
      <vt:lpstr>'G1'!Afdrukbereik</vt:lpstr>
      <vt:lpstr>GEW!Afdrukbereik</vt:lpstr>
      <vt:lpstr>GS!Afdrukbereik</vt:lpstr>
      <vt:lpstr>'K1'!Afdrukbereik</vt:lpstr>
      <vt:lpstr>'K2'!Afdrukbereik</vt:lpstr>
      <vt:lpstr>'K3'!Afdrukbereik</vt:lpstr>
      <vt:lpstr>'K5'!Afdrukbereik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Geert De Sloovere</cp:lastModifiedBy>
  <cp:lastPrinted>2021-06-04T12:35:45Z</cp:lastPrinted>
  <dcterms:created xsi:type="dcterms:W3CDTF">2021-06-01T12:57:59Z</dcterms:created>
  <dcterms:modified xsi:type="dcterms:W3CDTF">2022-12-15T09:33:10Z</dcterms:modified>
</cp:coreProperties>
</file>