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Afdeling Voorzieningenbeleid\Index\SALARISSCHAAL\"/>
    </mc:Choice>
  </mc:AlternateContent>
  <xr:revisionPtr revIDLastSave="0" documentId="13_ncr:1_{FBF78CDC-0B30-4C0F-BC0E-524E148E232C}" xr6:coauthVersionLast="47" xr6:coauthVersionMax="47" xr10:uidLastSave="{00000000-0000-0000-0000-000000000000}"/>
  <bookViews>
    <workbookView xWindow="-108" yWindow="-108" windowWidth="23256" windowHeight="12576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2" l="1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C6" i="22" l="1"/>
  <c r="D6" i="22" s="1"/>
  <c r="C17" i="22"/>
  <c r="D8" i="22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E17" i="17" s="1"/>
  <c r="D23" i="17"/>
  <c r="C30" i="17"/>
  <c r="H30" i="17" s="1"/>
  <c r="D37" i="17"/>
  <c r="C9" i="18"/>
  <c r="H9" i="18" s="1"/>
  <c r="D23" i="18"/>
  <c r="C36" i="18"/>
  <c r="E36" i="18" s="1"/>
  <c r="C10" i="19"/>
  <c r="E10" i="19" s="1"/>
  <c r="F10" i="19" s="1"/>
  <c r="D14" i="19"/>
  <c r="D17" i="19"/>
  <c r="C21" i="19"/>
  <c r="H21" i="19" s="1"/>
  <c r="D24" i="19"/>
  <c r="C27" i="19"/>
  <c r="H27" i="19" s="1"/>
  <c r="D30" i="19"/>
  <c r="C34" i="19"/>
  <c r="E34" i="19" s="1"/>
  <c r="F34" i="19" s="1"/>
  <c r="C37" i="19"/>
  <c r="E37" i="19" s="1"/>
  <c r="F37" i="19" s="1"/>
  <c r="D41" i="19"/>
  <c r="D21" i="15"/>
  <c r="C34" i="15"/>
  <c r="H34" i="15" s="1"/>
  <c r="C9" i="16"/>
  <c r="H9" i="16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8"/>
  <c r="H7" i="18" s="1"/>
  <c r="D14" i="18"/>
  <c r="C27" i="18"/>
  <c r="H27" i="18" s="1"/>
  <c r="D41" i="18"/>
  <c r="D8" i="19"/>
  <c r="C12" i="19"/>
  <c r="E12" i="19" s="1"/>
  <c r="D15" i="19"/>
  <c r="C18" i="19"/>
  <c r="H18" i="19" s="1"/>
  <c r="D21" i="19"/>
  <c r="C25" i="19"/>
  <c r="E25" i="19" s="1"/>
  <c r="F25" i="19" s="1"/>
  <c r="C28" i="19"/>
  <c r="E28" i="19" s="1"/>
  <c r="G28" i="19" s="1"/>
  <c r="D32" i="19"/>
  <c r="D35" i="19"/>
  <c r="C39" i="19"/>
  <c r="H39" i="19" s="1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H32" i="17" s="1"/>
  <c r="D34" i="17"/>
  <c r="C36" i="17"/>
  <c r="H36" i="17" s="1"/>
  <c r="D38" i="17"/>
  <c r="C41" i="17"/>
  <c r="H41" i="17" s="1"/>
  <c r="C18" i="18"/>
  <c r="H18" i="18" s="1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H36" i="19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H12" i="19"/>
  <c r="H37" i="19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H39" i="16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H10" i="19" l="1"/>
  <c r="G37" i="19"/>
  <c r="G34" i="19"/>
  <c r="H7" i="16"/>
  <c r="H36" i="18"/>
  <c r="E36" i="19"/>
  <c r="G36" i="19" s="1"/>
  <c r="E18" i="19"/>
  <c r="G18" i="19" s="1"/>
  <c r="E18" i="17"/>
  <c r="G18" i="17" s="1"/>
  <c r="E15" i="17"/>
  <c r="F15" i="17" s="1"/>
  <c r="H9" i="17"/>
  <c r="H16" i="15"/>
  <c r="E12" i="17"/>
  <c r="G12" i="17" s="1"/>
  <c r="F7" i="19"/>
  <c r="E42" i="17"/>
  <c r="G42" i="17" s="1"/>
  <c r="E32" i="17"/>
  <c r="G32" i="17" s="1"/>
  <c r="H35" i="17"/>
  <c r="G10" i="19"/>
  <c r="E9" i="16"/>
  <c r="F9" i="16" s="1"/>
  <c r="H29" i="17"/>
  <c r="H25" i="15"/>
  <c r="F16" i="19"/>
  <c r="H16" i="19"/>
  <c r="E18" i="18"/>
  <c r="F18" i="18" s="1"/>
  <c r="E21" i="19"/>
  <c r="F21" i="19" s="1"/>
  <c r="H17" i="17"/>
  <c r="E9" i="18"/>
  <c r="G9" i="18" s="1"/>
  <c r="E39" i="17"/>
  <c r="G39" i="17" s="1"/>
  <c r="E27" i="18"/>
  <c r="G27" i="18" s="1"/>
  <c r="G19" i="19"/>
  <c r="H7" i="19"/>
  <c r="E23" i="17"/>
  <c r="G23" i="17" s="1"/>
  <c r="E33" i="17"/>
  <c r="F33" i="17" s="1"/>
  <c r="H20" i="17"/>
  <c r="F28" i="19"/>
  <c r="E34" i="15"/>
  <c r="G34" i="15" s="1"/>
  <c r="F7" i="16"/>
  <c r="E36" i="17"/>
  <c r="G36" i="17" s="1"/>
  <c r="F9" i="17"/>
  <c r="E27" i="19"/>
  <c r="G27" i="19" s="1"/>
  <c r="E39" i="19"/>
  <c r="F39" i="19" s="1"/>
  <c r="H28" i="19"/>
  <c r="E41" i="17"/>
  <c r="G41" i="17" s="1"/>
  <c r="H26" i="17"/>
  <c r="E21" i="17"/>
  <c r="G21" i="17" s="1"/>
  <c r="H9" i="19"/>
  <c r="H8" i="17"/>
  <c r="E14" i="17"/>
  <c r="G14" i="17" s="1"/>
  <c r="E30" i="17"/>
  <c r="H30" i="19"/>
  <c r="H7" i="15"/>
  <c r="H11" i="17"/>
  <c r="H38" i="17"/>
  <c r="E24" i="17"/>
  <c r="G24" i="17" s="1"/>
  <c r="E7" i="18"/>
  <c r="F7" i="18" s="1"/>
  <c r="G25" i="19"/>
  <c r="E27" i="17"/>
  <c r="G27" i="17" s="1"/>
  <c r="H34" i="19"/>
  <c r="H25" i="19"/>
  <c r="H19" i="19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42" i="19"/>
  <c r="E42" i="19"/>
  <c r="H22" i="19"/>
  <c r="E22" i="19"/>
  <c r="H15" i="19"/>
  <c r="E15" i="19"/>
  <c r="E14" i="19"/>
  <c r="H14" i="19"/>
  <c r="E23" i="19"/>
  <c r="H23" i="19"/>
  <c r="E32" i="19"/>
  <c r="H32" i="19"/>
  <c r="E41" i="19"/>
  <c r="H41" i="19"/>
  <c r="H40" i="19"/>
  <c r="E40" i="19"/>
  <c r="H33" i="19"/>
  <c r="E33" i="19"/>
  <c r="H13" i="19"/>
  <c r="E13" i="19"/>
  <c r="H11" i="19"/>
  <c r="E11" i="19"/>
  <c r="H20" i="19"/>
  <c r="E20" i="19"/>
  <c r="H29" i="19"/>
  <c r="E29" i="19"/>
  <c r="H38" i="19"/>
  <c r="E38" i="19"/>
  <c r="G9" i="19"/>
  <c r="F9" i="19"/>
  <c r="F30" i="19"/>
  <c r="G30" i="19"/>
  <c r="F12" i="19"/>
  <c r="G12" i="19"/>
  <c r="H31" i="19"/>
  <c r="E31" i="19"/>
  <c r="H24" i="19"/>
  <c r="E24" i="19"/>
  <c r="E8" i="19"/>
  <c r="H8" i="19"/>
  <c r="E17" i="19"/>
  <c r="H17" i="19"/>
  <c r="E26" i="19"/>
  <c r="H26" i="19"/>
  <c r="E35" i="19"/>
  <c r="H35" i="19"/>
  <c r="H33" i="18"/>
  <c r="E33" i="18"/>
  <c r="H39" i="18"/>
  <c r="E39" i="18"/>
  <c r="H12" i="18"/>
  <c r="E12" i="18"/>
  <c r="H13" i="18"/>
  <c r="E13" i="18"/>
  <c r="H22" i="18"/>
  <c r="E22" i="18"/>
  <c r="H31" i="18"/>
  <c r="E31" i="18"/>
  <c r="H40" i="18"/>
  <c r="E40" i="18"/>
  <c r="H42" i="18"/>
  <c r="E42" i="18"/>
  <c r="H15" i="18"/>
  <c r="E15" i="18"/>
  <c r="H21" i="18"/>
  <c r="E21" i="18"/>
  <c r="H10" i="18"/>
  <c r="E10" i="18"/>
  <c r="H19" i="18"/>
  <c r="E19" i="18"/>
  <c r="H28" i="18"/>
  <c r="E28" i="18"/>
  <c r="H37" i="18"/>
  <c r="E37" i="18"/>
  <c r="H14" i="18"/>
  <c r="E14" i="18"/>
  <c r="H23" i="18"/>
  <c r="E23" i="18"/>
  <c r="H32" i="18"/>
  <c r="E32" i="18"/>
  <c r="H41" i="18"/>
  <c r="E41" i="18"/>
  <c r="H8" i="18"/>
  <c r="E8" i="18"/>
  <c r="H17" i="18"/>
  <c r="E17" i="18"/>
  <c r="H26" i="18"/>
  <c r="E26" i="18"/>
  <c r="H35" i="18"/>
  <c r="E35" i="18"/>
  <c r="H24" i="18"/>
  <c r="E24" i="18"/>
  <c r="H30" i="18"/>
  <c r="E30" i="18"/>
  <c r="E16" i="18"/>
  <c r="H16" i="18"/>
  <c r="E25" i="18"/>
  <c r="H25" i="18"/>
  <c r="E34" i="18"/>
  <c r="H34" i="18"/>
  <c r="H11" i="18"/>
  <c r="E11" i="18"/>
  <c r="H20" i="18"/>
  <c r="E20" i="18"/>
  <c r="H29" i="18"/>
  <c r="E29" i="18"/>
  <c r="H38" i="18"/>
  <c r="E38" i="18"/>
  <c r="G36" i="18"/>
  <c r="F36" i="18"/>
  <c r="H37" i="17"/>
  <c r="E37" i="17"/>
  <c r="H28" i="17"/>
  <c r="E28" i="17"/>
  <c r="H19" i="17"/>
  <c r="E19" i="17"/>
  <c r="H10" i="17"/>
  <c r="E10" i="17"/>
  <c r="F17" i="17"/>
  <c r="G17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F20" i="17"/>
  <c r="G20" i="17"/>
  <c r="F26" i="17"/>
  <c r="G26" i="17"/>
  <c r="F38" i="17"/>
  <c r="G38" i="17"/>
  <c r="H33" i="16"/>
  <c r="E33" i="16"/>
  <c r="E19" i="16"/>
  <c r="H19" i="16"/>
  <c r="E28" i="16"/>
  <c r="H28" i="16"/>
  <c r="E37" i="16"/>
  <c r="H37" i="16"/>
  <c r="E14" i="16"/>
  <c r="H14" i="16"/>
  <c r="H23" i="16"/>
  <c r="E23" i="16"/>
  <c r="H32" i="16"/>
  <c r="E32" i="16"/>
  <c r="H41" i="16"/>
  <c r="E41" i="16"/>
  <c r="H30" i="16"/>
  <c r="E30" i="16"/>
  <c r="H27" i="16"/>
  <c r="E27" i="16"/>
  <c r="H42" i="16"/>
  <c r="E42" i="16"/>
  <c r="H15" i="16"/>
  <c r="E15" i="16"/>
  <c r="H25" i="16"/>
  <c r="E25" i="16"/>
  <c r="H34" i="16"/>
  <c r="E34" i="16"/>
  <c r="E11" i="16"/>
  <c r="H11" i="16"/>
  <c r="H20" i="16"/>
  <c r="E20" i="16"/>
  <c r="H29" i="16"/>
  <c r="E29" i="16"/>
  <c r="H38" i="16"/>
  <c r="E38" i="16"/>
  <c r="H16" i="16"/>
  <c r="E16" i="16"/>
  <c r="G39" i="16"/>
  <c r="F39" i="16"/>
  <c r="H36" i="16"/>
  <c r="E36" i="16"/>
  <c r="H12" i="16"/>
  <c r="E12" i="16"/>
  <c r="H18" i="16"/>
  <c r="E18" i="16"/>
  <c r="H10" i="16"/>
  <c r="E10" i="16"/>
  <c r="H24" i="16"/>
  <c r="E24" i="16"/>
  <c r="E13" i="16"/>
  <c r="H13" i="16"/>
  <c r="H22" i="16"/>
  <c r="E22" i="16"/>
  <c r="H31" i="16"/>
  <c r="E31" i="16"/>
  <c r="H40" i="16"/>
  <c r="E40" i="16"/>
  <c r="H8" i="16"/>
  <c r="E8" i="16"/>
  <c r="H17" i="16"/>
  <c r="E17" i="16"/>
  <c r="H26" i="16"/>
  <c r="E26" i="16"/>
  <c r="H35" i="16"/>
  <c r="E35" i="16"/>
  <c r="H21" i="16"/>
  <c r="E21" i="16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G9" i="16" l="1"/>
  <c r="G15" i="17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H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H16" i="14" l="1"/>
  <c r="E7" i="14"/>
  <c r="F7" i="14" s="1"/>
  <c r="E18" i="14"/>
  <c r="F18" i="14" s="1"/>
  <c r="E9" i="14"/>
  <c r="F9" i="14" s="1"/>
  <c r="G16" i="14"/>
  <c r="E12" i="14"/>
  <c r="G12" i="14" s="1"/>
  <c r="H21" i="14"/>
  <c r="E10" i="14"/>
  <c r="G10" i="14" s="1"/>
  <c r="H30" i="14"/>
  <c r="G7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9" i="14" l="1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H12" i="13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H21" i="6" s="1"/>
  <c r="C11" i="11"/>
  <c r="E11" i="11" s="1"/>
  <c r="D13" i="11"/>
  <c r="D16" i="11"/>
  <c r="D22" i="11"/>
  <c r="C29" i="11"/>
  <c r="H29" i="11" s="1"/>
  <c r="D35" i="11"/>
  <c r="C42" i="11"/>
  <c r="H42" i="11" s="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H38" i="11" s="1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H14" i="6" s="1"/>
  <c r="D11" i="6"/>
  <c r="C9" i="6"/>
  <c r="E9" i="6" s="1"/>
  <c r="G9" i="6" s="1"/>
  <c r="C8" i="6"/>
  <c r="H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J13" i="9" s="1"/>
  <c r="D17" i="9"/>
  <c r="J17" i="9" s="1"/>
  <c r="D22" i="9"/>
  <c r="J22" i="9" s="1"/>
  <c r="D26" i="9"/>
  <c r="J26" i="9" s="1"/>
  <c r="D31" i="9"/>
  <c r="J31" i="9" s="1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J14" i="9" s="1"/>
  <c r="C17" i="9"/>
  <c r="H17" i="9" s="1"/>
  <c r="D19" i="9"/>
  <c r="J19" i="9" s="1"/>
  <c r="C21" i="9"/>
  <c r="H21" i="9" s="1"/>
  <c r="D23" i="9"/>
  <c r="J23" i="9" s="1"/>
  <c r="C26" i="9"/>
  <c r="H26" i="9" s="1"/>
  <c r="D28" i="9"/>
  <c r="J28" i="9" s="1"/>
  <c r="C30" i="9"/>
  <c r="H30" i="9" s="1"/>
  <c r="D32" i="9"/>
  <c r="J32" i="9" s="1"/>
  <c r="C35" i="9"/>
  <c r="E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H35" i="10" s="1"/>
  <c r="D40" i="10"/>
  <c r="D10" i="11"/>
  <c r="C12" i="11"/>
  <c r="H12" i="11" s="1"/>
  <c r="C14" i="11"/>
  <c r="H14" i="11" s="1"/>
  <c r="C15" i="11"/>
  <c r="E15" i="11" s="1"/>
  <c r="G15" i="11" s="1"/>
  <c r="D17" i="11"/>
  <c r="D19" i="11"/>
  <c r="C21" i="11"/>
  <c r="H21" i="11" s="1"/>
  <c r="D23" i="11"/>
  <c r="C26" i="11"/>
  <c r="E26" i="11" s="1"/>
  <c r="D28" i="11"/>
  <c r="C30" i="11"/>
  <c r="H30" i="11" s="1"/>
  <c r="D32" i="11"/>
  <c r="C35" i="11"/>
  <c r="E35" i="11" s="1"/>
  <c r="D37" i="11"/>
  <c r="C39" i="11"/>
  <c r="H39" i="11" s="1"/>
  <c r="D41" i="11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J16" i="9" s="1"/>
  <c r="C18" i="9"/>
  <c r="H18" i="9" s="1"/>
  <c r="D20" i="9"/>
  <c r="J20" i="9" s="1"/>
  <c r="C23" i="9"/>
  <c r="H23" i="9" s="1"/>
  <c r="D25" i="9"/>
  <c r="J25" i="9" s="1"/>
  <c r="C27" i="9"/>
  <c r="H27" i="9" s="1"/>
  <c r="D29" i="9"/>
  <c r="J29" i="9" s="1"/>
  <c r="C32" i="9"/>
  <c r="E32" i="9" s="1"/>
  <c r="D34" i="9"/>
  <c r="J34" i="9" s="1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E29" i="10" s="1"/>
  <c r="D34" i="10"/>
  <c r="C38" i="10"/>
  <c r="H38" i="10" s="1"/>
  <c r="C17" i="11"/>
  <c r="E17" i="11" s="1"/>
  <c r="D20" i="11"/>
  <c r="C23" i="11"/>
  <c r="H23" i="11" s="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H41" i="11" s="1"/>
  <c r="H7" i="12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H14" i="10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21" i="9"/>
  <c r="H20" i="9"/>
  <c r="C7" i="9"/>
  <c r="D9" i="9"/>
  <c r="C10" i="9"/>
  <c r="D12" i="9"/>
  <c r="C13" i="9"/>
  <c r="D15" i="9"/>
  <c r="J15" i="9" s="1"/>
  <c r="C16" i="9"/>
  <c r="D18" i="9"/>
  <c r="J18" i="9" s="1"/>
  <c r="C19" i="9"/>
  <c r="D21" i="9"/>
  <c r="J21" i="9" s="1"/>
  <c r="C22" i="9"/>
  <c r="D24" i="9"/>
  <c r="J24" i="9" s="1"/>
  <c r="C25" i="9"/>
  <c r="D27" i="9"/>
  <c r="J27" i="9" s="1"/>
  <c r="C28" i="9"/>
  <c r="D30" i="9"/>
  <c r="J30" i="9" s="1"/>
  <c r="C31" i="9"/>
  <c r="D33" i="9"/>
  <c r="J33" i="9" s="1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H18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12" i="6"/>
  <c r="G12" i="6" s="1"/>
  <c r="E27" i="6"/>
  <c r="H11" i="6"/>
  <c r="E14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H7" i="5"/>
  <c r="G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J12" i="9" l="1"/>
  <c r="K12" i="9" s="1"/>
  <c r="N11" i="9"/>
  <c r="H41" i="6"/>
  <c r="E42" i="9"/>
  <c r="G42" i="9" s="1"/>
  <c r="E34" i="8"/>
  <c r="F34" i="8" s="1"/>
  <c r="E8" i="6"/>
  <c r="H8" i="11"/>
  <c r="H36" i="8"/>
  <c r="H41" i="9"/>
  <c r="E35" i="10"/>
  <c r="G35" i="10" s="1"/>
  <c r="H29" i="10"/>
  <c r="E9" i="8"/>
  <c r="F9" i="8" s="1"/>
  <c r="F7" i="5"/>
  <c r="H25" i="5"/>
  <c r="E21" i="11"/>
  <c r="G21" i="11" s="1"/>
  <c r="F25" i="8"/>
  <c r="H33" i="9"/>
  <c r="E9" i="5"/>
  <c r="F9" i="5" s="1"/>
  <c r="E8" i="9"/>
  <c r="F8" i="9" s="1"/>
  <c r="H20" i="11"/>
  <c r="H29" i="9"/>
  <c r="E16" i="8"/>
  <c r="G16" i="8" s="1"/>
  <c r="H25" i="8"/>
  <c r="E12" i="9"/>
  <c r="G12" i="9" s="1"/>
  <c r="E36" i="6"/>
  <c r="G36" i="6" s="1"/>
  <c r="F15" i="9"/>
  <c r="H35" i="11"/>
  <c r="E32" i="6"/>
  <c r="G32" i="6" s="1"/>
  <c r="H36" i="11"/>
  <c r="E27" i="5"/>
  <c r="G27" i="5" s="1"/>
  <c r="H38" i="6"/>
  <c r="H35" i="9"/>
  <c r="E39" i="6"/>
  <c r="G39" i="6" s="1"/>
  <c r="H18" i="6"/>
  <c r="E23" i="9"/>
  <c r="G23" i="9" s="1"/>
  <c r="H15" i="9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H24" i="11"/>
  <c r="H17" i="11"/>
  <c r="E30" i="11"/>
  <c r="G30" i="11" s="1"/>
  <c r="G36" i="11"/>
  <c r="F24" i="11"/>
  <c r="E38" i="10"/>
  <c r="F38" i="10" s="1"/>
  <c r="G18" i="11"/>
  <c r="H11" i="11"/>
  <c r="H27" i="11"/>
  <c r="H26" i="11"/>
  <c r="H9" i="11"/>
  <c r="F27" i="11"/>
  <c r="E35" i="6"/>
  <c r="G35" i="6" s="1"/>
  <c r="E29" i="6"/>
  <c r="G29" i="6" s="1"/>
  <c r="H9" i="6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H18" i="11"/>
  <c r="E15" i="6"/>
  <c r="G15" i="6" s="1"/>
  <c r="E18" i="5"/>
  <c r="F18" i="5" s="1"/>
  <c r="F12" i="6"/>
  <c r="E21" i="6"/>
  <c r="G21" i="6" s="1"/>
  <c r="E27" i="9"/>
  <c r="G27" i="9" s="1"/>
  <c r="H15" i="11"/>
  <c r="H16" i="5"/>
  <c r="H32" i="9"/>
  <c r="H24" i="9"/>
  <c r="E38" i="9"/>
  <c r="G38" i="9" s="1"/>
  <c r="G24" i="9"/>
  <c r="H23" i="10"/>
  <c r="H33" i="11"/>
  <c r="G16" i="5"/>
  <c r="E23" i="6"/>
  <c r="G23" i="6" s="1"/>
  <c r="E17" i="9"/>
  <c r="F17" i="9" s="1"/>
  <c r="H20" i="10"/>
  <c r="H8" i="10"/>
  <c r="E32" i="10"/>
  <c r="G32" i="10" s="1"/>
  <c r="H32" i="11"/>
  <c r="E14" i="11"/>
  <c r="G14" i="11" s="1"/>
  <c r="F33" i="11"/>
  <c r="H26" i="6"/>
  <c r="H17" i="6"/>
  <c r="H20" i="6"/>
  <c r="H26" i="10"/>
  <c r="H24" i="6"/>
  <c r="E24" i="6"/>
  <c r="H42" i="6"/>
  <c r="E42" i="6"/>
  <c r="E18" i="9"/>
  <c r="E30" i="9"/>
  <c r="G30" i="9" s="1"/>
  <c r="E9" i="9"/>
  <c r="E39" i="11"/>
  <c r="H36" i="9"/>
  <c r="E36" i="9"/>
  <c r="H33" i="6"/>
  <c r="E33" i="6"/>
  <c r="H41" i="12"/>
  <c r="E41" i="12"/>
  <c r="H15" i="12"/>
  <c r="E15" i="12"/>
  <c r="H24" i="12"/>
  <c r="E24" i="12"/>
  <c r="H33" i="12"/>
  <c r="E33" i="12"/>
  <c r="H42" i="12"/>
  <c r="E42" i="12"/>
  <c r="H16" i="12"/>
  <c r="E16" i="12"/>
  <c r="H25" i="12"/>
  <c r="E25" i="12"/>
  <c r="H34" i="12"/>
  <c r="E34" i="12"/>
  <c r="H11" i="12"/>
  <c r="E11" i="12"/>
  <c r="H20" i="12"/>
  <c r="E20" i="12"/>
  <c r="H29" i="12"/>
  <c r="E29" i="12"/>
  <c r="H38" i="12"/>
  <c r="E38" i="12"/>
  <c r="G7" i="12"/>
  <c r="F7" i="12"/>
  <c r="H9" i="12"/>
  <c r="E9" i="12"/>
  <c r="H18" i="12"/>
  <c r="E18" i="12"/>
  <c r="H27" i="12"/>
  <c r="E27" i="12"/>
  <c r="H36" i="12"/>
  <c r="E36" i="12"/>
  <c r="H10" i="12"/>
  <c r="E10" i="12"/>
  <c r="H19" i="12"/>
  <c r="E19" i="12"/>
  <c r="H28" i="12"/>
  <c r="E28" i="12"/>
  <c r="H37" i="12"/>
  <c r="E37" i="12"/>
  <c r="H14" i="12"/>
  <c r="E14" i="12"/>
  <c r="H23" i="12"/>
  <c r="E23" i="12"/>
  <c r="H32" i="12"/>
  <c r="E32" i="12"/>
  <c r="H12" i="12"/>
  <c r="E12" i="12"/>
  <c r="H21" i="12"/>
  <c r="E21" i="12"/>
  <c r="H30" i="12"/>
  <c r="E30" i="12"/>
  <c r="H39" i="12"/>
  <c r="E39" i="12"/>
  <c r="H13" i="12"/>
  <c r="E13" i="12"/>
  <c r="H22" i="12"/>
  <c r="E22" i="12"/>
  <c r="H31" i="12"/>
  <c r="E31" i="12"/>
  <c r="H40" i="12"/>
  <c r="E40" i="12"/>
  <c r="H8" i="12"/>
  <c r="E8" i="12"/>
  <c r="H17" i="12"/>
  <c r="E17" i="12"/>
  <c r="H26" i="12"/>
  <c r="E26" i="12"/>
  <c r="H35" i="12"/>
  <c r="E35" i="12"/>
  <c r="E34" i="11"/>
  <c r="H34" i="11"/>
  <c r="G17" i="11"/>
  <c r="F17" i="11"/>
  <c r="E40" i="11"/>
  <c r="H40" i="11"/>
  <c r="E31" i="11"/>
  <c r="H31" i="11"/>
  <c r="E22" i="11"/>
  <c r="H22" i="11"/>
  <c r="E13" i="11"/>
  <c r="H13" i="11"/>
  <c r="F20" i="11"/>
  <c r="G20" i="11"/>
  <c r="E25" i="11"/>
  <c r="H25" i="11"/>
  <c r="E16" i="11"/>
  <c r="H16" i="11"/>
  <c r="H7" i="11"/>
  <c r="E7" i="11"/>
  <c r="G32" i="11"/>
  <c r="F32" i="11"/>
  <c r="G35" i="11"/>
  <c r="F35" i="11"/>
  <c r="G26" i="11"/>
  <c r="F26" i="11"/>
  <c r="G8" i="11"/>
  <c r="F8" i="11"/>
  <c r="H37" i="11"/>
  <c r="E37" i="11"/>
  <c r="H28" i="11"/>
  <c r="E28" i="11"/>
  <c r="H19" i="11"/>
  <c r="E19" i="11"/>
  <c r="H10" i="11"/>
  <c r="E10" i="11"/>
  <c r="F11" i="11"/>
  <c r="G11" i="11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F29" i="10"/>
  <c r="G14" i="10"/>
  <c r="F14" i="10"/>
  <c r="G21" i="9"/>
  <c r="F21" i="9"/>
  <c r="F42" i="9"/>
  <c r="H34" i="9"/>
  <c r="E34" i="9"/>
  <c r="H25" i="9"/>
  <c r="E25" i="9"/>
  <c r="E16" i="9"/>
  <c r="H16" i="9"/>
  <c r="H7" i="9"/>
  <c r="E7" i="9"/>
  <c r="F29" i="9"/>
  <c r="G29" i="9"/>
  <c r="F35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E40" i="9"/>
  <c r="H40" i="9"/>
  <c r="E31" i="9"/>
  <c r="H31" i="9"/>
  <c r="E22" i="9"/>
  <c r="H22" i="9"/>
  <c r="E13" i="9"/>
  <c r="H13" i="9"/>
  <c r="F20" i="9"/>
  <c r="G20" i="9"/>
  <c r="H30" i="8"/>
  <c r="E30" i="8"/>
  <c r="H42" i="8"/>
  <c r="E42" i="8"/>
  <c r="H40" i="8"/>
  <c r="E40" i="8"/>
  <c r="H17" i="8"/>
  <c r="E17" i="8"/>
  <c r="H28" i="8"/>
  <c r="E28" i="8"/>
  <c r="H21" i="8"/>
  <c r="E21" i="8"/>
  <c r="G9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F32" i="6"/>
  <c r="F11" i="6"/>
  <c r="G11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L12" i="9" l="1"/>
  <c r="G34" i="8"/>
  <c r="F21" i="11"/>
  <c r="N14" i="9"/>
  <c r="N13" i="9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N16" i="9" l="1"/>
  <c r="N18" i="9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H27" i="3" s="1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F37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7" i="3" l="1"/>
  <c r="G27" i="3" s="1"/>
  <c r="H12" i="3"/>
  <c r="E30" i="3"/>
  <c r="G30" i="3" s="1"/>
  <c r="E21" i="3"/>
  <c r="F21" i="3" s="1"/>
  <c r="G34" i="3"/>
  <c r="H34" i="3"/>
  <c r="H10" i="3"/>
  <c r="E39" i="3"/>
  <c r="G39" i="3" s="1"/>
  <c r="F10" i="3"/>
  <c r="H36" i="3"/>
  <c r="F28" i="3"/>
  <c r="H18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18" i="3"/>
  <c r="F18" i="3"/>
  <c r="G9" i="3"/>
  <c r="F9" i="3"/>
  <c r="F39" i="3"/>
  <c r="F12" i="3"/>
  <c r="G12" i="3"/>
  <c r="F27" i="3" l="1"/>
  <c r="G21" i="3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<sst xmlns="http://schemas.openxmlformats.org/spreadsheetml/2006/main" count="218" uniqueCount="78">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</sst>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,##0.0000"/>
    <numFmt numFmtId="166" formatCode="d/mm/yy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5" fontId="2" fillId="0" borderId="5" xfId="0" applyNumberFormat="1" applyFont="1" applyBorder="1" applyAlignment="1"/>
    <xf numFmtId="0" fontId="2" fillId="0" borderId="8" xfId="0" applyFont="1" applyBorder="1"/>
    <xf numFmtId="4" fontId="2" fillId="0" borderId="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8" xfId="0" applyNumberFormat="1" applyFont="1" applyBorder="1" applyAlignment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9" fontId="2" fillId="0" borderId="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/>
    <xf numFmtId="0" fontId="5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zoomScaleNormal="100" workbookViewId="0">
      <selection activeCell="B6" sqref="B6"/>
    </sheetView>
  </sheetViews>
  <sheetFormatPr defaultColWidth="9.109375" defaultRowHeight="14.4" x14ac:dyDescent="0.3"/>
  <cols>
    <col min="1" max="1" width="10.5546875" style="25" bestFit="1" customWidth="1"/>
    <col min="2" max="2" width="44.88671875" style="25" bestFit="1" customWidth="1"/>
    <col min="3" max="16384" width="9.109375" style="25"/>
  </cols>
  <sheetData>
    <row r="2" spans="1:2" ht="18" x14ac:dyDescent="0.35">
      <c r="A2" s="35" t="s">
        <v>67</v>
      </c>
    </row>
    <row r="4" spans="1:2" x14ac:dyDescent="0.3">
      <c r="A4" s="25" t="s">
        <v>68</v>
      </c>
      <c r="B4" s="26">
        <v>44805</v>
      </c>
    </row>
    <row r="6" spans="1:2" x14ac:dyDescent="0.3">
      <c r="A6" s="25" t="s">
        <v>45</v>
      </c>
      <c r="B6" s="36">
        <v>1.0824</v>
      </c>
    </row>
    <row r="8" spans="1:2" x14ac:dyDescent="0.3">
      <c r="A8" s="25" t="s">
        <v>7</v>
      </c>
      <c r="B8" s="34" t="s">
        <v>8</v>
      </c>
    </row>
    <row r="9" spans="1:2" x14ac:dyDescent="0.3">
      <c r="A9" s="25" t="s">
        <v>9</v>
      </c>
      <c r="B9" s="34" t="s">
        <v>44</v>
      </c>
    </row>
    <row r="10" spans="1:2" x14ac:dyDescent="0.3">
      <c r="A10" s="25" t="s">
        <v>10</v>
      </c>
      <c r="B10" s="34" t="s">
        <v>11</v>
      </c>
    </row>
    <row r="11" spans="1:2" x14ac:dyDescent="0.3">
      <c r="A11" s="25" t="s">
        <v>14</v>
      </c>
      <c r="B11" s="34" t="s">
        <v>15</v>
      </c>
    </row>
    <row r="12" spans="1:2" x14ac:dyDescent="0.3">
      <c r="A12" s="25" t="s">
        <v>12</v>
      </c>
      <c r="B12" s="34" t="s">
        <v>13</v>
      </c>
    </row>
    <row r="13" spans="1:2" x14ac:dyDescent="0.3">
      <c r="A13" s="25" t="s">
        <v>18</v>
      </c>
      <c r="B13" s="34" t="s">
        <v>19</v>
      </c>
    </row>
    <row r="14" spans="1:2" x14ac:dyDescent="0.3">
      <c r="A14" s="25" t="s">
        <v>0</v>
      </c>
      <c r="B14" s="34" t="s">
        <v>20</v>
      </c>
    </row>
    <row r="15" spans="1:2" x14ac:dyDescent="0.3">
      <c r="A15" s="25" t="s">
        <v>37</v>
      </c>
      <c r="B15" s="34" t="s">
        <v>21</v>
      </c>
    </row>
    <row r="16" spans="1:2" x14ac:dyDescent="0.3">
      <c r="A16" s="25" t="s">
        <v>38</v>
      </c>
      <c r="B16" s="34" t="s">
        <v>22</v>
      </c>
    </row>
    <row r="17" spans="1:2" x14ac:dyDescent="0.3">
      <c r="A17" s="25" t="s">
        <v>39</v>
      </c>
      <c r="B17" s="34" t="s">
        <v>23</v>
      </c>
    </row>
    <row r="18" spans="1:2" x14ac:dyDescent="0.3">
      <c r="A18" s="25" t="s">
        <v>40</v>
      </c>
      <c r="B18" s="34" t="s">
        <v>58</v>
      </c>
    </row>
    <row r="19" spans="1:2" x14ac:dyDescent="0.3">
      <c r="A19" s="25" t="s">
        <v>16</v>
      </c>
      <c r="B19" s="34" t="s">
        <v>17</v>
      </c>
    </row>
    <row r="20" spans="1:2" x14ac:dyDescent="0.3">
      <c r="A20" s="25" t="s">
        <v>24</v>
      </c>
      <c r="B20" s="34" t="s">
        <v>69</v>
      </c>
    </row>
    <row r="21" spans="1:2" x14ac:dyDescent="0.3">
      <c r="A21" s="25" t="s">
        <v>25</v>
      </c>
      <c r="B21" s="34" t="s">
        <v>71</v>
      </c>
    </row>
    <row r="22" spans="1:2" x14ac:dyDescent="0.3">
      <c r="A22" s="25" t="s">
        <v>26</v>
      </c>
      <c r="B22" s="34" t="s">
        <v>27</v>
      </c>
    </row>
    <row r="23" spans="1:2" x14ac:dyDescent="0.3">
      <c r="A23" s="25" t="s">
        <v>28</v>
      </c>
      <c r="B23" s="34" t="s">
        <v>29</v>
      </c>
    </row>
    <row r="24" spans="1:2" x14ac:dyDescent="0.3">
      <c r="A24" s="25" t="s">
        <v>30</v>
      </c>
      <c r="B24" s="34" t="s">
        <v>31</v>
      </c>
    </row>
    <row r="25" spans="1:2" x14ac:dyDescent="0.3">
      <c r="A25" s="25" t="s">
        <v>32</v>
      </c>
      <c r="B25" s="34" t="s">
        <v>41</v>
      </c>
    </row>
    <row r="26" spans="1:2" x14ac:dyDescent="0.3">
      <c r="A26" s="25" t="s">
        <v>33</v>
      </c>
      <c r="B26" s="34" t="s">
        <v>34</v>
      </c>
    </row>
    <row r="27" spans="1:2" x14ac:dyDescent="0.3">
      <c r="A27" s="25" t="s">
        <v>35</v>
      </c>
      <c r="B27" s="34" t="s">
        <v>36</v>
      </c>
    </row>
    <row r="28" spans="1:2" x14ac:dyDescent="0.3">
      <c r="A28" s="25" t="s">
        <v>42</v>
      </c>
      <c r="B28" s="34" t="s">
        <v>43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topLeftCell="A21"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38</v>
      </c>
      <c r="B1" s="1" t="s">
        <v>55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33583.35</v>
      </c>
      <c r="C7" s="18">
        <f t="shared" ref="C7:C42" si="0">B7*$D$3</f>
        <v>36350.618040000001</v>
      </c>
      <c r="D7" s="18">
        <f t="shared" ref="D7:D42" si="1">B7/12*$D$3</f>
        <v>3029.2181699999996</v>
      </c>
      <c r="E7" s="19">
        <f t="shared" ref="E7:E42" si="2">C7/1976</f>
        <v>18.396061761133605</v>
      </c>
      <c r="F7" s="19">
        <f>E7/2</f>
        <v>9.1980308805668027</v>
      </c>
      <c r="G7" s="19">
        <f>E7/5</f>
        <v>3.6792123522267213</v>
      </c>
      <c r="H7" s="20">
        <f>C7/2080</f>
        <v>17.476258673076924</v>
      </c>
    </row>
    <row r="8" spans="1:8" x14ac:dyDescent="0.3">
      <c r="A8" s="8">
        <f>A7+1</f>
        <v>1</v>
      </c>
      <c r="B8" s="18">
        <v>34210.93</v>
      </c>
      <c r="C8" s="18">
        <f t="shared" si="0"/>
        <v>37029.910631999999</v>
      </c>
      <c r="D8" s="18">
        <f t="shared" si="1"/>
        <v>3085.8258860000001</v>
      </c>
      <c r="E8" s="19">
        <f t="shared" si="2"/>
        <v>18.739833315789472</v>
      </c>
      <c r="F8" s="19">
        <f t="shared" ref="F8:F42" si="3">E8/2</f>
        <v>9.3699166578947359</v>
      </c>
      <c r="G8" s="19">
        <f t="shared" ref="G8:G42" si="4">E8/5</f>
        <v>3.7479666631578943</v>
      </c>
      <c r="H8" s="20">
        <f t="shared" ref="H8:H42" si="5">C8/2080</f>
        <v>17.802841650000001</v>
      </c>
    </row>
    <row r="9" spans="1:8" x14ac:dyDescent="0.3">
      <c r="A9" s="8">
        <f t="shared" ref="A9:A42" si="6">A8+1</f>
        <v>2</v>
      </c>
      <c r="B9" s="18">
        <v>35062.49</v>
      </c>
      <c r="C9" s="18">
        <f t="shared" si="0"/>
        <v>37951.639175999997</v>
      </c>
      <c r="D9" s="18">
        <f t="shared" si="1"/>
        <v>3162.636598</v>
      </c>
      <c r="E9" s="19">
        <f t="shared" si="2"/>
        <v>19.206295129554654</v>
      </c>
      <c r="F9" s="19">
        <f t="shared" si="3"/>
        <v>9.603147564777327</v>
      </c>
      <c r="G9" s="19">
        <f t="shared" si="4"/>
        <v>3.8412590259109307</v>
      </c>
      <c r="H9" s="20">
        <f t="shared" si="5"/>
        <v>18.245980373076922</v>
      </c>
    </row>
    <row r="10" spans="1:8" x14ac:dyDescent="0.3">
      <c r="A10" s="8">
        <f t="shared" si="6"/>
        <v>3</v>
      </c>
      <c r="B10" s="18">
        <v>35888.06</v>
      </c>
      <c r="C10" s="18">
        <f t="shared" si="0"/>
        <v>38845.236143999995</v>
      </c>
      <c r="D10" s="18">
        <f t="shared" si="1"/>
        <v>3237.103012</v>
      </c>
      <c r="E10" s="19">
        <f t="shared" si="2"/>
        <v>19.65852031578947</v>
      </c>
      <c r="F10" s="19">
        <f t="shared" si="3"/>
        <v>9.8292601578947352</v>
      </c>
      <c r="G10" s="19">
        <f t="shared" si="4"/>
        <v>3.9317040631578939</v>
      </c>
      <c r="H10" s="20">
        <f t="shared" si="5"/>
        <v>18.675594299999997</v>
      </c>
    </row>
    <row r="11" spans="1:8" x14ac:dyDescent="0.3">
      <c r="A11" s="8">
        <f t="shared" si="6"/>
        <v>4</v>
      </c>
      <c r="B11" s="18">
        <v>36762.93</v>
      </c>
      <c r="C11" s="18">
        <f t="shared" si="0"/>
        <v>39792.195432</v>
      </c>
      <c r="D11" s="18">
        <f t="shared" si="1"/>
        <v>3316.016286</v>
      </c>
      <c r="E11" s="19">
        <f t="shared" si="2"/>
        <v>20.137750724696357</v>
      </c>
      <c r="F11" s="19">
        <f t="shared" si="3"/>
        <v>10.068875362348178</v>
      </c>
      <c r="G11" s="19">
        <f t="shared" si="4"/>
        <v>4.027550144939271</v>
      </c>
      <c r="H11" s="20">
        <f t="shared" si="5"/>
        <v>19.130863188461539</v>
      </c>
    </row>
    <row r="12" spans="1:8" x14ac:dyDescent="0.3">
      <c r="A12" s="8">
        <f t="shared" si="6"/>
        <v>5</v>
      </c>
      <c r="B12" s="18">
        <v>37385.050000000003</v>
      </c>
      <c r="C12" s="18">
        <f t="shared" si="0"/>
        <v>40465.578120000006</v>
      </c>
      <c r="D12" s="18">
        <f t="shared" si="1"/>
        <v>3372.1315100000002</v>
      </c>
      <c r="E12" s="19">
        <f t="shared" si="2"/>
        <v>20.478531437246968</v>
      </c>
      <c r="F12" s="19">
        <f t="shared" si="3"/>
        <v>10.239265718623484</v>
      </c>
      <c r="G12" s="19">
        <f t="shared" si="4"/>
        <v>4.0957062874493939</v>
      </c>
      <c r="H12" s="20">
        <f t="shared" si="5"/>
        <v>19.454604865384617</v>
      </c>
    </row>
    <row r="13" spans="1:8" x14ac:dyDescent="0.3">
      <c r="A13" s="8">
        <f t="shared" si="6"/>
        <v>6</v>
      </c>
      <c r="B13" s="18">
        <v>38600.43</v>
      </c>
      <c r="C13" s="18">
        <f t="shared" si="0"/>
        <v>41781.105432000004</v>
      </c>
      <c r="D13" s="18">
        <f t="shared" si="1"/>
        <v>3481.7587859999999</v>
      </c>
      <c r="E13" s="19">
        <f t="shared" si="2"/>
        <v>21.144284125506076</v>
      </c>
      <c r="F13" s="19">
        <f t="shared" si="3"/>
        <v>10.572142062753038</v>
      </c>
      <c r="G13" s="19">
        <f t="shared" si="4"/>
        <v>4.2288568251012153</v>
      </c>
      <c r="H13" s="20">
        <f t="shared" si="5"/>
        <v>20.087069919230771</v>
      </c>
    </row>
    <row r="14" spans="1:8" x14ac:dyDescent="0.3">
      <c r="A14" s="8">
        <f t="shared" si="6"/>
        <v>7</v>
      </c>
      <c r="B14" s="18">
        <v>39059.57</v>
      </c>
      <c r="C14" s="18">
        <f t="shared" si="0"/>
        <v>42278.078567999997</v>
      </c>
      <c r="D14" s="18">
        <f t="shared" si="1"/>
        <v>3523.1732139999999</v>
      </c>
      <c r="E14" s="19">
        <f t="shared" si="2"/>
        <v>21.395788748987854</v>
      </c>
      <c r="F14" s="19">
        <f t="shared" si="3"/>
        <v>10.697894374493927</v>
      </c>
      <c r="G14" s="19">
        <f t="shared" si="4"/>
        <v>4.2791577497975712</v>
      </c>
      <c r="H14" s="20">
        <f t="shared" si="5"/>
        <v>20.32599931153846</v>
      </c>
    </row>
    <row r="15" spans="1:8" x14ac:dyDescent="0.3">
      <c r="A15" s="8">
        <f t="shared" si="6"/>
        <v>8</v>
      </c>
      <c r="B15" s="18">
        <v>40337.629999999997</v>
      </c>
      <c r="C15" s="18">
        <f t="shared" si="0"/>
        <v>43661.450711999998</v>
      </c>
      <c r="D15" s="18">
        <f t="shared" si="1"/>
        <v>3638.4542259999998</v>
      </c>
      <c r="E15" s="19">
        <f t="shared" si="2"/>
        <v>22.09587586639676</v>
      </c>
      <c r="F15" s="19">
        <f t="shared" si="3"/>
        <v>11.04793793319838</v>
      </c>
      <c r="G15" s="19">
        <f t="shared" si="4"/>
        <v>4.4191751732793518</v>
      </c>
      <c r="H15" s="20">
        <f t="shared" si="5"/>
        <v>20.991082073076921</v>
      </c>
    </row>
    <row r="16" spans="1:8" x14ac:dyDescent="0.3">
      <c r="A16" s="8">
        <f t="shared" si="6"/>
        <v>9</v>
      </c>
      <c r="B16" s="18">
        <v>40748.35</v>
      </c>
      <c r="C16" s="18">
        <f t="shared" si="0"/>
        <v>44106.014040000002</v>
      </c>
      <c r="D16" s="18">
        <f t="shared" si="1"/>
        <v>3675.50117</v>
      </c>
      <c r="E16" s="19">
        <f t="shared" si="2"/>
        <v>22.320857307692307</v>
      </c>
      <c r="F16" s="19">
        <f t="shared" si="3"/>
        <v>11.160428653846154</v>
      </c>
      <c r="G16" s="19">
        <f t="shared" si="4"/>
        <v>4.4641714615384611</v>
      </c>
      <c r="H16" s="20">
        <f t="shared" si="5"/>
        <v>21.204814442307693</v>
      </c>
    </row>
    <row r="17" spans="1:8" x14ac:dyDescent="0.3">
      <c r="A17" s="8">
        <f t="shared" si="6"/>
        <v>10</v>
      </c>
      <c r="B17" s="18">
        <v>41979.32</v>
      </c>
      <c r="C17" s="18">
        <f t="shared" si="0"/>
        <v>45438.415968000001</v>
      </c>
      <c r="D17" s="18">
        <f t="shared" si="1"/>
        <v>3786.5346640000002</v>
      </c>
      <c r="E17" s="19">
        <f t="shared" si="2"/>
        <v>22.995149781376519</v>
      </c>
      <c r="F17" s="19">
        <f t="shared" si="3"/>
        <v>11.497574890688259</v>
      </c>
      <c r="G17" s="19">
        <f t="shared" si="4"/>
        <v>4.5990299562753041</v>
      </c>
      <c r="H17" s="20">
        <f t="shared" si="5"/>
        <v>21.845392292307693</v>
      </c>
    </row>
    <row r="18" spans="1:8" x14ac:dyDescent="0.3">
      <c r="A18" s="8">
        <f t="shared" si="6"/>
        <v>11</v>
      </c>
      <c r="B18" s="18">
        <v>42344.53</v>
      </c>
      <c r="C18" s="18">
        <f t="shared" si="0"/>
        <v>45833.719272000002</v>
      </c>
      <c r="D18" s="18">
        <f t="shared" si="1"/>
        <v>3819.4766059999997</v>
      </c>
      <c r="E18" s="19">
        <f t="shared" si="2"/>
        <v>23.195202060728747</v>
      </c>
      <c r="F18" s="19">
        <f t="shared" si="3"/>
        <v>11.597601030364373</v>
      </c>
      <c r="G18" s="19">
        <f t="shared" si="4"/>
        <v>4.6390404121457491</v>
      </c>
      <c r="H18" s="20">
        <f t="shared" si="5"/>
        <v>22.03544195769231</v>
      </c>
    </row>
    <row r="19" spans="1:8" x14ac:dyDescent="0.3">
      <c r="A19" s="8">
        <f t="shared" si="6"/>
        <v>12</v>
      </c>
      <c r="B19" s="18">
        <v>43531.68</v>
      </c>
      <c r="C19" s="18">
        <f t="shared" si="0"/>
        <v>47118.690432000003</v>
      </c>
      <c r="D19" s="18">
        <f t="shared" si="1"/>
        <v>3926.5575359999998</v>
      </c>
      <c r="E19" s="19">
        <f t="shared" si="2"/>
        <v>23.845491109311741</v>
      </c>
      <c r="F19" s="19">
        <f t="shared" si="3"/>
        <v>11.92274555465587</v>
      </c>
      <c r="G19" s="19">
        <f t="shared" si="4"/>
        <v>4.7690982218623486</v>
      </c>
      <c r="H19" s="20">
        <f t="shared" si="5"/>
        <v>22.653216553846157</v>
      </c>
    </row>
    <row r="20" spans="1:8" x14ac:dyDescent="0.3">
      <c r="A20" s="8">
        <f t="shared" si="6"/>
        <v>13</v>
      </c>
      <c r="B20" s="18">
        <v>43855.73</v>
      </c>
      <c r="C20" s="18">
        <f t="shared" si="0"/>
        <v>47469.442152000003</v>
      </c>
      <c r="D20" s="18">
        <f t="shared" si="1"/>
        <v>3955.7868460000004</v>
      </c>
      <c r="E20" s="19">
        <f t="shared" si="2"/>
        <v>24.02299704048583</v>
      </c>
      <c r="F20" s="19">
        <f t="shared" si="3"/>
        <v>12.011498520242915</v>
      </c>
      <c r="G20" s="19">
        <f t="shared" si="4"/>
        <v>4.8045994080971663</v>
      </c>
      <c r="H20" s="20">
        <f t="shared" si="5"/>
        <v>22.82184718846154</v>
      </c>
    </row>
    <row r="21" spans="1:8" x14ac:dyDescent="0.3">
      <c r="A21" s="8">
        <f t="shared" si="6"/>
        <v>14</v>
      </c>
      <c r="B21" s="18">
        <v>45002.64</v>
      </c>
      <c r="C21" s="18">
        <f t="shared" si="0"/>
        <v>48710.857536000003</v>
      </c>
      <c r="D21" s="18">
        <f t="shared" si="1"/>
        <v>4059.238128</v>
      </c>
      <c r="E21" s="19">
        <f t="shared" si="2"/>
        <v>24.651243692307695</v>
      </c>
      <c r="F21" s="19">
        <f t="shared" si="3"/>
        <v>12.325621846153847</v>
      </c>
      <c r="G21" s="19">
        <f t="shared" si="4"/>
        <v>4.9302487384615388</v>
      </c>
      <c r="H21" s="20">
        <f t="shared" si="5"/>
        <v>23.418681507692309</v>
      </c>
    </row>
    <row r="22" spans="1:8" x14ac:dyDescent="0.3">
      <c r="A22" s="8">
        <f t="shared" si="6"/>
        <v>15</v>
      </c>
      <c r="B22" s="18">
        <v>45290.97</v>
      </c>
      <c r="C22" s="18">
        <f t="shared" si="0"/>
        <v>49022.945928000001</v>
      </c>
      <c r="D22" s="18">
        <f t="shared" si="1"/>
        <v>4085.2454940000002</v>
      </c>
      <c r="E22" s="19">
        <f t="shared" si="2"/>
        <v>24.80918316194332</v>
      </c>
      <c r="F22" s="19">
        <f t="shared" si="3"/>
        <v>12.40459158097166</v>
      </c>
      <c r="G22" s="19">
        <f t="shared" si="4"/>
        <v>4.961836632388664</v>
      </c>
      <c r="H22" s="20">
        <f t="shared" si="5"/>
        <v>23.568724003846153</v>
      </c>
    </row>
    <row r="23" spans="1:8" x14ac:dyDescent="0.3">
      <c r="A23" s="8">
        <f t="shared" si="6"/>
        <v>16</v>
      </c>
      <c r="B23" s="18">
        <v>46430.36</v>
      </c>
      <c r="C23" s="18">
        <f t="shared" si="0"/>
        <v>50256.221664000004</v>
      </c>
      <c r="D23" s="18">
        <f t="shared" si="1"/>
        <v>4188.0184719999997</v>
      </c>
      <c r="E23" s="19">
        <f t="shared" si="2"/>
        <v>25.433310558704456</v>
      </c>
      <c r="F23" s="19">
        <f t="shared" si="3"/>
        <v>12.716655279352228</v>
      </c>
      <c r="G23" s="19">
        <f t="shared" si="4"/>
        <v>5.0866621117408908</v>
      </c>
      <c r="H23" s="20">
        <f t="shared" si="5"/>
        <v>24.161645030769233</v>
      </c>
    </row>
    <row r="24" spans="1:8" x14ac:dyDescent="0.3">
      <c r="A24" s="8">
        <f t="shared" si="6"/>
        <v>17</v>
      </c>
      <c r="B24" s="18">
        <v>46711.49</v>
      </c>
      <c r="C24" s="18">
        <f t="shared" si="0"/>
        <v>50560.516775999997</v>
      </c>
      <c r="D24" s="18">
        <f t="shared" si="1"/>
        <v>4213.3763980000003</v>
      </c>
      <c r="E24" s="19">
        <f t="shared" si="2"/>
        <v>25.587306060728743</v>
      </c>
      <c r="F24" s="19">
        <f t="shared" si="3"/>
        <v>12.793653030364371</v>
      </c>
      <c r="G24" s="19">
        <f t="shared" si="4"/>
        <v>5.1174612121457486</v>
      </c>
      <c r="H24" s="20">
        <f t="shared" si="5"/>
        <v>24.307940757692307</v>
      </c>
    </row>
    <row r="25" spans="1:8" x14ac:dyDescent="0.3">
      <c r="A25" s="8">
        <f t="shared" si="6"/>
        <v>18</v>
      </c>
      <c r="B25" s="18">
        <v>47814.93</v>
      </c>
      <c r="C25" s="18">
        <f t="shared" si="0"/>
        <v>51754.880232000003</v>
      </c>
      <c r="D25" s="18">
        <f t="shared" si="1"/>
        <v>4312.9066860000003</v>
      </c>
      <c r="E25" s="19">
        <f t="shared" si="2"/>
        <v>26.191741008097168</v>
      </c>
      <c r="F25" s="19">
        <f t="shared" si="3"/>
        <v>13.095870504048584</v>
      </c>
      <c r="G25" s="19">
        <f t="shared" si="4"/>
        <v>5.2383482016194334</v>
      </c>
      <c r="H25" s="20">
        <f t="shared" si="5"/>
        <v>24.88215395769231</v>
      </c>
    </row>
    <row r="26" spans="1:8" x14ac:dyDescent="0.3">
      <c r="A26" s="8">
        <f t="shared" si="6"/>
        <v>19</v>
      </c>
      <c r="B26" s="18">
        <v>48061.919999999998</v>
      </c>
      <c r="C26" s="18">
        <f t="shared" si="0"/>
        <v>52022.222207999999</v>
      </c>
      <c r="D26" s="18">
        <f t="shared" si="1"/>
        <v>4335.1851839999999</v>
      </c>
      <c r="E26" s="19">
        <f t="shared" si="2"/>
        <v>26.327035530364373</v>
      </c>
      <c r="F26" s="19">
        <f t="shared" si="3"/>
        <v>13.163517765182187</v>
      </c>
      <c r="G26" s="19">
        <f t="shared" si="4"/>
        <v>5.2654071060728747</v>
      </c>
      <c r="H26" s="20">
        <f t="shared" si="5"/>
        <v>25.010683753846152</v>
      </c>
    </row>
    <row r="27" spans="1:8" x14ac:dyDescent="0.3">
      <c r="A27" s="8">
        <f t="shared" si="6"/>
        <v>20</v>
      </c>
      <c r="B27" s="18">
        <v>49133.120000000003</v>
      </c>
      <c r="C27" s="18">
        <f t="shared" si="0"/>
        <v>53181.689088000006</v>
      </c>
      <c r="D27" s="18">
        <f t="shared" si="1"/>
        <v>4431.8074240000005</v>
      </c>
      <c r="E27" s="19">
        <f t="shared" si="2"/>
        <v>26.913810267206483</v>
      </c>
      <c r="F27" s="19">
        <f t="shared" si="3"/>
        <v>13.456905133603241</v>
      </c>
      <c r="G27" s="19">
        <f t="shared" si="4"/>
        <v>5.3827620534412963</v>
      </c>
      <c r="H27" s="20">
        <f t="shared" si="5"/>
        <v>25.568119753846158</v>
      </c>
    </row>
    <row r="28" spans="1:8" x14ac:dyDescent="0.3">
      <c r="A28" s="8">
        <f t="shared" si="6"/>
        <v>21</v>
      </c>
      <c r="B28" s="18">
        <v>49349.71</v>
      </c>
      <c r="C28" s="18">
        <f t="shared" si="0"/>
        <v>53416.126104000003</v>
      </c>
      <c r="D28" s="18">
        <f t="shared" si="1"/>
        <v>4451.3438419999993</v>
      </c>
      <c r="E28" s="19">
        <f t="shared" si="2"/>
        <v>27.032452481781377</v>
      </c>
      <c r="F28" s="19">
        <f t="shared" si="3"/>
        <v>13.516226240890688</v>
      </c>
      <c r="G28" s="19">
        <f t="shared" si="4"/>
        <v>5.406490496356275</v>
      </c>
      <c r="H28" s="20">
        <f t="shared" si="5"/>
        <v>25.680829857692309</v>
      </c>
    </row>
    <row r="29" spans="1:8" x14ac:dyDescent="0.3">
      <c r="A29" s="8">
        <f t="shared" si="6"/>
        <v>22</v>
      </c>
      <c r="B29" s="18">
        <v>50417.63</v>
      </c>
      <c r="C29" s="18">
        <f t="shared" si="0"/>
        <v>54572.042712000002</v>
      </c>
      <c r="D29" s="18">
        <f t="shared" si="1"/>
        <v>4547.6702260000002</v>
      </c>
      <c r="E29" s="19">
        <f t="shared" si="2"/>
        <v>27.617430522267206</v>
      </c>
      <c r="F29" s="19">
        <f t="shared" si="3"/>
        <v>13.808715261133603</v>
      </c>
      <c r="G29" s="19">
        <f t="shared" si="4"/>
        <v>5.5234861044534416</v>
      </c>
      <c r="H29" s="20">
        <f t="shared" si="5"/>
        <v>26.236558996153846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56459.466888000003</v>
      </c>
      <c r="D30" s="18">
        <f t="shared" si="1"/>
        <v>4704.9555739999996</v>
      </c>
      <c r="E30" s="19">
        <f t="shared" si="2"/>
        <v>28.57260470040486</v>
      </c>
      <c r="F30" s="19">
        <f t="shared" si="3"/>
        <v>14.28630235020243</v>
      </c>
      <c r="G30" s="19">
        <f t="shared" si="4"/>
        <v>5.7145209400809716</v>
      </c>
      <c r="H30" s="20">
        <f t="shared" si="5"/>
        <v>27.143974465384616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58326.563592000006</v>
      </c>
      <c r="D31" s="18">
        <f t="shared" si="1"/>
        <v>4860.5469659999999</v>
      </c>
      <c r="E31" s="19">
        <f t="shared" si="2"/>
        <v>29.517491696356277</v>
      </c>
      <c r="F31" s="19">
        <f t="shared" si="3"/>
        <v>14.758745848178139</v>
      </c>
      <c r="G31" s="19">
        <f t="shared" si="4"/>
        <v>5.9034983392712554</v>
      </c>
      <c r="H31" s="20">
        <f t="shared" si="5"/>
        <v>28.041617111538464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58452.738960000002</v>
      </c>
      <c r="D32" s="18">
        <f t="shared" si="1"/>
        <v>4871.0615800000005</v>
      </c>
      <c r="E32" s="19">
        <f t="shared" si="2"/>
        <v>29.581345627530364</v>
      </c>
      <c r="F32" s="19">
        <f t="shared" si="3"/>
        <v>14.790672813765182</v>
      </c>
      <c r="G32" s="19">
        <f t="shared" si="4"/>
        <v>5.9162691255060729</v>
      </c>
      <c r="H32" s="20">
        <f t="shared" si="5"/>
        <v>28.102278346153849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58550.826047999995</v>
      </c>
      <c r="D33" s="18">
        <f t="shared" si="1"/>
        <v>4879.2355040000002</v>
      </c>
      <c r="E33" s="19">
        <f t="shared" si="2"/>
        <v>29.63098484210526</v>
      </c>
      <c r="F33" s="19">
        <f t="shared" si="3"/>
        <v>14.81549242105263</v>
      </c>
      <c r="G33" s="19">
        <f t="shared" si="4"/>
        <v>5.9261969684210518</v>
      </c>
      <c r="H33" s="20">
        <f t="shared" si="5"/>
        <v>28.149435599999997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58662.053472</v>
      </c>
      <c r="D34" s="18">
        <f t="shared" si="1"/>
        <v>4888.5044559999997</v>
      </c>
      <c r="E34" s="19">
        <f t="shared" si="2"/>
        <v>29.687274024291497</v>
      </c>
      <c r="F34" s="19">
        <f t="shared" si="3"/>
        <v>14.843637012145749</v>
      </c>
      <c r="G34" s="19">
        <f t="shared" si="4"/>
        <v>5.9374548048582998</v>
      </c>
      <c r="H34" s="20">
        <f t="shared" si="5"/>
        <v>28.202910323076924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58746.275016</v>
      </c>
      <c r="D35" s="18">
        <f t="shared" si="1"/>
        <v>4895.5229179999997</v>
      </c>
      <c r="E35" s="19">
        <f t="shared" si="2"/>
        <v>29.729896263157894</v>
      </c>
      <c r="F35" s="19">
        <f t="shared" si="3"/>
        <v>14.864948131578947</v>
      </c>
      <c r="G35" s="19">
        <f t="shared" si="4"/>
        <v>5.9459792526315791</v>
      </c>
      <c r="H35" s="20">
        <f t="shared" si="5"/>
        <v>28.24340145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58824.261936000003</v>
      </c>
      <c r="D36" s="18">
        <f t="shared" si="1"/>
        <v>4902.0218280000008</v>
      </c>
      <c r="E36" s="19">
        <f t="shared" si="2"/>
        <v>29.769363327935224</v>
      </c>
      <c r="F36" s="19">
        <f t="shared" si="3"/>
        <v>14.884681663967612</v>
      </c>
      <c r="G36" s="19">
        <f t="shared" si="4"/>
        <v>5.9538726655870446</v>
      </c>
      <c r="H36" s="20">
        <f t="shared" si="5"/>
        <v>28.280895161538464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58896.566256000006</v>
      </c>
      <c r="D37" s="18">
        <f t="shared" si="1"/>
        <v>4908.0471880000005</v>
      </c>
      <c r="E37" s="19">
        <f t="shared" si="2"/>
        <v>29.805954582995955</v>
      </c>
      <c r="F37" s="19">
        <f t="shared" si="3"/>
        <v>14.902977291497978</v>
      </c>
      <c r="G37" s="19">
        <f t="shared" si="4"/>
        <v>5.9611909165991914</v>
      </c>
      <c r="H37" s="20">
        <f t="shared" si="5"/>
        <v>28.315656853846157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58963.480224000006</v>
      </c>
      <c r="D38" s="18">
        <f t="shared" si="1"/>
        <v>4913.6233520000005</v>
      </c>
      <c r="E38" s="19">
        <f t="shared" si="2"/>
        <v>29.839817927125509</v>
      </c>
      <c r="F38" s="19">
        <f t="shared" si="3"/>
        <v>14.919908963562754</v>
      </c>
      <c r="G38" s="19">
        <f t="shared" si="4"/>
        <v>5.9679635854251014</v>
      </c>
      <c r="H38" s="20">
        <f t="shared" si="5"/>
        <v>28.347827030769235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59025.458447999998</v>
      </c>
      <c r="D39" s="18">
        <f t="shared" si="1"/>
        <v>4918.7882040000004</v>
      </c>
      <c r="E39" s="19">
        <f t="shared" si="2"/>
        <v>29.871183425101215</v>
      </c>
      <c r="F39" s="19">
        <f t="shared" si="3"/>
        <v>14.935591712550607</v>
      </c>
      <c r="G39" s="19">
        <f t="shared" si="4"/>
        <v>5.9742366850202426</v>
      </c>
      <c r="H39" s="20">
        <f t="shared" si="5"/>
        <v>28.377624253846154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59082.825647999998</v>
      </c>
      <c r="D40" s="18">
        <f t="shared" si="1"/>
        <v>4923.5688039999995</v>
      </c>
      <c r="E40" s="19">
        <f t="shared" si="2"/>
        <v>29.900215408906881</v>
      </c>
      <c r="F40" s="19">
        <f t="shared" si="3"/>
        <v>14.950107704453441</v>
      </c>
      <c r="G40" s="19">
        <f t="shared" si="4"/>
        <v>5.9800430817813766</v>
      </c>
      <c r="H40" s="20">
        <f t="shared" si="5"/>
        <v>28.405204638461537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59135.982312</v>
      </c>
      <c r="D41" s="18">
        <f t="shared" si="1"/>
        <v>4927.9985260000003</v>
      </c>
      <c r="E41" s="19">
        <f t="shared" si="2"/>
        <v>29.927116554655871</v>
      </c>
      <c r="F41" s="19">
        <f t="shared" si="3"/>
        <v>14.963558277327936</v>
      </c>
      <c r="G41" s="19">
        <f t="shared" si="4"/>
        <v>5.9854233109311741</v>
      </c>
      <c r="H41" s="20">
        <f t="shared" si="5"/>
        <v>28.430760726923076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59185.166568000001</v>
      </c>
      <c r="D42" s="22">
        <f t="shared" si="1"/>
        <v>4932.0972140000003</v>
      </c>
      <c r="E42" s="23">
        <f t="shared" si="2"/>
        <v>29.952007372469637</v>
      </c>
      <c r="F42" s="23">
        <f t="shared" si="3"/>
        <v>14.976003686234819</v>
      </c>
      <c r="G42" s="23">
        <f t="shared" si="4"/>
        <v>5.9904014744939271</v>
      </c>
      <c r="H42" s="24">
        <f t="shared" si="5"/>
        <v>28.454407003846153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39</v>
      </c>
      <c r="B1" s="1" t="s">
        <v>56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35651.75</v>
      </c>
      <c r="C7" s="18">
        <f t="shared" ref="C7:C42" si="0">B7*$D$3</f>
        <v>38589.4542</v>
      </c>
      <c r="D7" s="18">
        <f t="shared" ref="D7:D42" si="1">B7/12*$D$3</f>
        <v>3215.7878499999997</v>
      </c>
      <c r="E7" s="19">
        <f t="shared" ref="E7:E42" si="2">C7/1976</f>
        <v>19.529076012145747</v>
      </c>
      <c r="F7" s="19">
        <f>E7/2</f>
        <v>9.7645380060728737</v>
      </c>
      <c r="G7" s="19">
        <f>E7/5</f>
        <v>3.9058152024291495</v>
      </c>
      <c r="H7" s="20">
        <f>C7/2080</f>
        <v>18.552622211538463</v>
      </c>
    </row>
    <row r="8" spans="1:8" x14ac:dyDescent="0.3">
      <c r="A8" s="8">
        <f>A7+1</f>
        <v>1</v>
      </c>
      <c r="B8" s="18">
        <v>36200.44</v>
      </c>
      <c r="C8" s="18">
        <f t="shared" si="0"/>
        <v>39183.356256000006</v>
      </c>
      <c r="D8" s="18">
        <f t="shared" si="1"/>
        <v>3265.2796880000001</v>
      </c>
      <c r="E8" s="19">
        <f t="shared" si="2"/>
        <v>19.829633732793525</v>
      </c>
      <c r="F8" s="19">
        <f t="shared" ref="F8:F42" si="3">E8/2</f>
        <v>9.9148168663967624</v>
      </c>
      <c r="G8" s="19">
        <f t="shared" ref="G8:G42" si="4">E8/5</f>
        <v>3.9659267465587051</v>
      </c>
      <c r="H8" s="20">
        <f t="shared" ref="H8:H42" si="5">C8/2080</f>
        <v>18.838152046153848</v>
      </c>
    </row>
    <row r="9" spans="1:8" x14ac:dyDescent="0.3">
      <c r="A9" s="8">
        <f t="shared" ref="A9:A42" si="6">A8+1</f>
        <v>2</v>
      </c>
      <c r="B9" s="18">
        <v>36748.589999999997</v>
      </c>
      <c r="C9" s="18">
        <f t="shared" si="0"/>
        <v>39776.673815999995</v>
      </c>
      <c r="D9" s="18">
        <f t="shared" si="1"/>
        <v>3314.7228179999997</v>
      </c>
      <c r="E9" s="19">
        <f t="shared" si="2"/>
        <v>20.129895655870442</v>
      </c>
      <c r="F9" s="19">
        <f t="shared" si="3"/>
        <v>10.064947827935221</v>
      </c>
      <c r="G9" s="19">
        <f t="shared" si="4"/>
        <v>4.025979131174088</v>
      </c>
      <c r="H9" s="20">
        <f t="shared" si="5"/>
        <v>19.123400873076921</v>
      </c>
    </row>
    <row r="10" spans="1:8" x14ac:dyDescent="0.3">
      <c r="A10" s="8">
        <f t="shared" si="6"/>
        <v>3</v>
      </c>
      <c r="B10" s="18">
        <v>37482.53</v>
      </c>
      <c r="C10" s="18">
        <f t="shared" si="0"/>
        <v>40571.090471999996</v>
      </c>
      <c r="D10" s="18">
        <f t="shared" si="1"/>
        <v>3380.9242060000001</v>
      </c>
      <c r="E10" s="19">
        <f t="shared" si="2"/>
        <v>20.531928376518216</v>
      </c>
      <c r="F10" s="19">
        <f t="shared" si="3"/>
        <v>10.265964188259108</v>
      </c>
      <c r="G10" s="19">
        <f t="shared" si="4"/>
        <v>4.1063856753036436</v>
      </c>
      <c r="H10" s="20">
        <f t="shared" si="5"/>
        <v>19.505331957692306</v>
      </c>
    </row>
    <row r="11" spans="1:8" x14ac:dyDescent="0.3">
      <c r="A11" s="8">
        <f t="shared" si="6"/>
        <v>4</v>
      </c>
      <c r="B11" s="18">
        <v>38012.5</v>
      </c>
      <c r="C11" s="18">
        <f t="shared" si="0"/>
        <v>41144.730000000003</v>
      </c>
      <c r="D11" s="18">
        <f t="shared" si="1"/>
        <v>3428.7275000000004</v>
      </c>
      <c r="E11" s="19">
        <f t="shared" si="2"/>
        <v>20.822231781376519</v>
      </c>
      <c r="F11" s="19">
        <f t="shared" si="3"/>
        <v>10.41111589068826</v>
      </c>
      <c r="G11" s="19">
        <f t="shared" si="4"/>
        <v>4.1644463562753042</v>
      </c>
      <c r="H11" s="20">
        <f t="shared" si="5"/>
        <v>19.781120192307693</v>
      </c>
    </row>
    <row r="12" spans="1:8" x14ac:dyDescent="0.3">
      <c r="A12" s="8">
        <f t="shared" si="6"/>
        <v>5</v>
      </c>
      <c r="B12" s="18">
        <v>38979.5</v>
      </c>
      <c r="C12" s="18">
        <f t="shared" si="0"/>
        <v>42191.410799999998</v>
      </c>
      <c r="D12" s="18">
        <f t="shared" si="1"/>
        <v>3515.9508999999998</v>
      </c>
      <c r="E12" s="19">
        <f t="shared" si="2"/>
        <v>21.35192854251012</v>
      </c>
      <c r="F12" s="19">
        <f t="shared" si="3"/>
        <v>10.67596427125506</v>
      </c>
      <c r="G12" s="19">
        <f t="shared" si="4"/>
        <v>4.2703857085020243</v>
      </c>
      <c r="H12" s="20">
        <f t="shared" si="5"/>
        <v>20.284332115384615</v>
      </c>
    </row>
    <row r="13" spans="1:8" x14ac:dyDescent="0.3">
      <c r="A13" s="8">
        <f t="shared" si="6"/>
        <v>6</v>
      </c>
      <c r="B13" s="18">
        <v>39458.129999999997</v>
      </c>
      <c r="C13" s="18">
        <f t="shared" si="0"/>
        <v>42709.479911999995</v>
      </c>
      <c r="D13" s="18">
        <f t="shared" si="1"/>
        <v>3559.1233259999999</v>
      </c>
      <c r="E13" s="19">
        <f t="shared" si="2"/>
        <v>21.614109267206477</v>
      </c>
      <c r="F13" s="19">
        <f t="shared" si="3"/>
        <v>10.807054633603238</v>
      </c>
      <c r="G13" s="19">
        <f t="shared" si="4"/>
        <v>4.3228218534412957</v>
      </c>
      <c r="H13" s="20">
        <f t="shared" si="5"/>
        <v>20.533403803846152</v>
      </c>
    </row>
    <row r="14" spans="1:8" x14ac:dyDescent="0.3">
      <c r="A14" s="8">
        <f t="shared" si="6"/>
        <v>7</v>
      </c>
      <c r="B14" s="18">
        <v>40374.5</v>
      </c>
      <c r="C14" s="18">
        <f t="shared" si="0"/>
        <v>43701.358800000002</v>
      </c>
      <c r="D14" s="18">
        <f t="shared" si="1"/>
        <v>3641.7799</v>
      </c>
      <c r="E14" s="19">
        <f t="shared" si="2"/>
        <v>22.11607226720648</v>
      </c>
      <c r="F14" s="19">
        <f t="shared" si="3"/>
        <v>11.05803613360324</v>
      </c>
      <c r="G14" s="19">
        <f t="shared" si="4"/>
        <v>4.4232144534412958</v>
      </c>
      <c r="H14" s="20">
        <f t="shared" si="5"/>
        <v>21.010268653846154</v>
      </c>
    </row>
    <row r="15" spans="1:8" x14ac:dyDescent="0.3">
      <c r="A15" s="8">
        <f t="shared" si="6"/>
        <v>8</v>
      </c>
      <c r="B15" s="18">
        <v>41226.31</v>
      </c>
      <c r="C15" s="18">
        <f t="shared" si="0"/>
        <v>44623.357943999996</v>
      </c>
      <c r="D15" s="18">
        <f t="shared" si="1"/>
        <v>3718.6131620000001</v>
      </c>
      <c r="E15" s="19">
        <f t="shared" si="2"/>
        <v>22.582671024291496</v>
      </c>
      <c r="F15" s="19">
        <f t="shared" si="3"/>
        <v>11.291335512145748</v>
      </c>
      <c r="G15" s="19">
        <f t="shared" si="4"/>
        <v>4.5165342048582993</v>
      </c>
      <c r="H15" s="20">
        <f t="shared" si="5"/>
        <v>21.453537473076921</v>
      </c>
    </row>
    <row r="16" spans="1:8" x14ac:dyDescent="0.3">
      <c r="A16" s="8">
        <f t="shared" si="6"/>
        <v>9</v>
      </c>
      <c r="B16" s="18">
        <v>41671.410000000003</v>
      </c>
      <c r="C16" s="18">
        <f t="shared" si="0"/>
        <v>45105.134184000002</v>
      </c>
      <c r="D16" s="18">
        <f t="shared" si="1"/>
        <v>3758.7611820000002</v>
      </c>
      <c r="E16" s="19">
        <f t="shared" si="2"/>
        <v>22.826484910931175</v>
      </c>
      <c r="F16" s="19">
        <f t="shared" si="3"/>
        <v>11.413242455465587</v>
      </c>
      <c r="G16" s="19">
        <f t="shared" si="4"/>
        <v>4.5652969821862346</v>
      </c>
      <c r="H16" s="20">
        <f t="shared" si="5"/>
        <v>21.685160665384615</v>
      </c>
    </row>
    <row r="17" spans="1:8" x14ac:dyDescent="0.3">
      <c r="A17" s="8">
        <f t="shared" si="6"/>
        <v>10</v>
      </c>
      <c r="B17" s="18">
        <v>42907.69</v>
      </c>
      <c r="C17" s="18">
        <f t="shared" si="0"/>
        <v>46443.283656000007</v>
      </c>
      <c r="D17" s="18">
        <f t="shared" si="1"/>
        <v>3870.2736380000001</v>
      </c>
      <c r="E17" s="19">
        <f t="shared" si="2"/>
        <v>23.50368606072875</v>
      </c>
      <c r="F17" s="19">
        <f t="shared" si="3"/>
        <v>11.751843030364375</v>
      </c>
      <c r="G17" s="19">
        <f t="shared" si="4"/>
        <v>4.70073721214575</v>
      </c>
      <c r="H17" s="20">
        <f t="shared" si="5"/>
        <v>22.328501757692312</v>
      </c>
    </row>
    <row r="18" spans="1:8" x14ac:dyDescent="0.3">
      <c r="A18" s="8">
        <f t="shared" si="6"/>
        <v>11</v>
      </c>
      <c r="B18" s="18">
        <v>43272.89</v>
      </c>
      <c r="C18" s="18">
        <f t="shared" si="0"/>
        <v>46838.576136000003</v>
      </c>
      <c r="D18" s="18">
        <f t="shared" si="1"/>
        <v>3903.2146780000003</v>
      </c>
      <c r="E18" s="19">
        <f t="shared" si="2"/>
        <v>23.703732862348179</v>
      </c>
      <c r="F18" s="19">
        <f t="shared" si="3"/>
        <v>11.85186643117409</v>
      </c>
      <c r="G18" s="19">
        <f t="shared" si="4"/>
        <v>4.7407465724696358</v>
      </c>
      <c r="H18" s="20">
        <f t="shared" si="5"/>
        <v>22.518546219230771</v>
      </c>
    </row>
    <row r="19" spans="1:8" x14ac:dyDescent="0.3">
      <c r="A19" s="8">
        <f t="shared" si="6"/>
        <v>12</v>
      </c>
      <c r="B19" s="18">
        <v>44499.72</v>
      </c>
      <c r="C19" s="18">
        <f t="shared" si="0"/>
        <v>48166.496928</v>
      </c>
      <c r="D19" s="18">
        <f t="shared" si="1"/>
        <v>4013.8747440000002</v>
      </c>
      <c r="E19" s="19">
        <f t="shared" si="2"/>
        <v>24.37575755465587</v>
      </c>
      <c r="F19" s="19">
        <f t="shared" si="3"/>
        <v>12.187878777327935</v>
      </c>
      <c r="G19" s="19">
        <f t="shared" si="4"/>
        <v>4.8751515109311736</v>
      </c>
      <c r="H19" s="20">
        <f t="shared" si="5"/>
        <v>23.156969676923076</v>
      </c>
    </row>
    <row r="20" spans="1:8" x14ac:dyDescent="0.3">
      <c r="A20" s="8">
        <f t="shared" si="6"/>
        <v>13</v>
      </c>
      <c r="B20" s="18">
        <v>44822.91</v>
      </c>
      <c r="C20" s="18">
        <f t="shared" si="0"/>
        <v>48516.317784000006</v>
      </c>
      <c r="D20" s="18">
        <f t="shared" si="1"/>
        <v>4043.0264820000002</v>
      </c>
      <c r="E20" s="19">
        <f t="shared" si="2"/>
        <v>24.552792400809718</v>
      </c>
      <c r="F20" s="19">
        <f t="shared" si="3"/>
        <v>12.276396200404859</v>
      </c>
      <c r="G20" s="19">
        <f t="shared" si="4"/>
        <v>4.910558480161944</v>
      </c>
      <c r="H20" s="20">
        <f t="shared" si="5"/>
        <v>23.325152780769233</v>
      </c>
    </row>
    <row r="21" spans="1:8" x14ac:dyDescent="0.3">
      <c r="A21" s="8">
        <f t="shared" si="6"/>
        <v>14</v>
      </c>
      <c r="B21" s="18">
        <v>46009.52</v>
      </c>
      <c r="C21" s="18">
        <f t="shared" si="0"/>
        <v>49800.704447999997</v>
      </c>
      <c r="D21" s="18">
        <f t="shared" si="1"/>
        <v>4150.058704</v>
      </c>
      <c r="E21" s="19">
        <f t="shared" si="2"/>
        <v>25.202785651821859</v>
      </c>
      <c r="F21" s="19">
        <f t="shared" si="3"/>
        <v>12.60139282591093</v>
      </c>
      <c r="G21" s="19">
        <f t="shared" si="4"/>
        <v>5.0405571303643715</v>
      </c>
      <c r="H21" s="20">
        <f t="shared" si="5"/>
        <v>23.942646369230768</v>
      </c>
    </row>
    <row r="22" spans="1:8" x14ac:dyDescent="0.3">
      <c r="A22" s="8">
        <f t="shared" si="6"/>
        <v>15</v>
      </c>
      <c r="B22" s="18">
        <v>46294.239999999998</v>
      </c>
      <c r="C22" s="18">
        <f t="shared" si="0"/>
        <v>50108.885375999998</v>
      </c>
      <c r="D22" s="18">
        <f t="shared" si="1"/>
        <v>4175.7404479999996</v>
      </c>
      <c r="E22" s="19">
        <f t="shared" si="2"/>
        <v>25.358747659919029</v>
      </c>
      <c r="F22" s="19">
        <f t="shared" si="3"/>
        <v>12.679373829959514</v>
      </c>
      <c r="G22" s="19">
        <f t="shared" si="4"/>
        <v>5.071749531983806</v>
      </c>
      <c r="H22" s="20">
        <f t="shared" si="5"/>
        <v>24.090810276923076</v>
      </c>
    </row>
    <row r="23" spans="1:8" x14ac:dyDescent="0.3">
      <c r="A23" s="8">
        <f t="shared" si="6"/>
        <v>16</v>
      </c>
      <c r="B23" s="18">
        <v>47473.32</v>
      </c>
      <c r="C23" s="18">
        <f t="shared" si="0"/>
        <v>51385.121568000002</v>
      </c>
      <c r="D23" s="18">
        <f t="shared" si="1"/>
        <v>4282.0934640000005</v>
      </c>
      <c r="E23" s="19">
        <f t="shared" si="2"/>
        <v>26.004616178137653</v>
      </c>
      <c r="F23" s="19">
        <f t="shared" si="3"/>
        <v>13.002308089068826</v>
      </c>
      <c r="G23" s="19">
        <f t="shared" si="4"/>
        <v>5.2009232356275303</v>
      </c>
      <c r="H23" s="20">
        <f t="shared" si="5"/>
        <v>24.704385369230771</v>
      </c>
    </row>
    <row r="24" spans="1:8" x14ac:dyDescent="0.3">
      <c r="A24" s="8">
        <f t="shared" si="6"/>
        <v>17</v>
      </c>
      <c r="B24" s="18">
        <v>47750.89</v>
      </c>
      <c r="C24" s="18">
        <f t="shared" si="0"/>
        <v>51685.563335999999</v>
      </c>
      <c r="D24" s="18">
        <f t="shared" si="1"/>
        <v>4307.1302779999996</v>
      </c>
      <c r="E24" s="19">
        <f t="shared" si="2"/>
        <v>26.15666160728745</v>
      </c>
      <c r="F24" s="19">
        <f t="shared" si="3"/>
        <v>13.078330803643725</v>
      </c>
      <c r="G24" s="19">
        <f t="shared" si="4"/>
        <v>5.2313323214574901</v>
      </c>
      <c r="H24" s="20">
        <f t="shared" si="5"/>
        <v>24.848828526923075</v>
      </c>
    </row>
    <row r="25" spans="1:8" x14ac:dyDescent="0.3">
      <c r="A25" s="8">
        <f t="shared" si="6"/>
        <v>18</v>
      </c>
      <c r="B25" s="18">
        <v>49138.97</v>
      </c>
      <c r="C25" s="18">
        <f t="shared" si="0"/>
        <v>53188.021128</v>
      </c>
      <c r="D25" s="18">
        <f t="shared" si="1"/>
        <v>4432.335094</v>
      </c>
      <c r="E25" s="19">
        <f t="shared" si="2"/>
        <v>26.917014740890689</v>
      </c>
      <c r="F25" s="19">
        <f t="shared" si="3"/>
        <v>13.458507370445345</v>
      </c>
      <c r="G25" s="19">
        <f t="shared" si="4"/>
        <v>5.383402948178138</v>
      </c>
      <c r="H25" s="20">
        <f t="shared" si="5"/>
        <v>25.571164003846153</v>
      </c>
    </row>
    <row r="26" spans="1:8" x14ac:dyDescent="0.3">
      <c r="A26" s="8">
        <f t="shared" si="6"/>
        <v>19</v>
      </c>
      <c r="B26" s="18">
        <v>49150.47</v>
      </c>
      <c r="C26" s="18">
        <f t="shared" si="0"/>
        <v>53200.468728</v>
      </c>
      <c r="D26" s="18">
        <f t="shared" si="1"/>
        <v>4433.372394</v>
      </c>
      <c r="E26" s="19">
        <f t="shared" si="2"/>
        <v>26.923314133603238</v>
      </c>
      <c r="F26" s="19">
        <f t="shared" si="3"/>
        <v>13.461657066801619</v>
      </c>
      <c r="G26" s="19">
        <f t="shared" si="4"/>
        <v>5.384662826720648</v>
      </c>
      <c r="H26" s="20">
        <f t="shared" si="5"/>
        <v>25.577148426923078</v>
      </c>
    </row>
    <row r="27" spans="1:8" x14ac:dyDescent="0.3">
      <c r="A27" s="8">
        <f t="shared" si="6"/>
        <v>20</v>
      </c>
      <c r="B27" s="18">
        <v>50956.08</v>
      </c>
      <c r="C27" s="18">
        <f t="shared" si="0"/>
        <v>55154.860992000002</v>
      </c>
      <c r="D27" s="18">
        <f t="shared" si="1"/>
        <v>4596.2384160000001</v>
      </c>
      <c r="E27" s="19">
        <f t="shared" si="2"/>
        <v>27.912379044534415</v>
      </c>
      <c r="F27" s="19">
        <f t="shared" si="3"/>
        <v>13.956189522267207</v>
      </c>
      <c r="G27" s="19">
        <f t="shared" si="4"/>
        <v>5.5824758089068833</v>
      </c>
      <c r="H27" s="20">
        <f t="shared" si="5"/>
        <v>26.516760092307692</v>
      </c>
    </row>
    <row r="28" spans="1:8" x14ac:dyDescent="0.3">
      <c r="A28" s="8">
        <f t="shared" si="6"/>
        <v>21</v>
      </c>
      <c r="B28" s="18">
        <v>50967.53</v>
      </c>
      <c r="C28" s="18">
        <f t="shared" si="0"/>
        <v>55167.254472000001</v>
      </c>
      <c r="D28" s="18">
        <f t="shared" si="1"/>
        <v>4597.2712060000003</v>
      </c>
      <c r="E28" s="19">
        <f t="shared" si="2"/>
        <v>27.918651048582998</v>
      </c>
      <c r="F28" s="19">
        <f t="shared" si="3"/>
        <v>13.959325524291499</v>
      </c>
      <c r="G28" s="19">
        <f t="shared" si="4"/>
        <v>5.5837302097165997</v>
      </c>
      <c r="H28" s="20">
        <f t="shared" si="5"/>
        <v>26.522718496153846</v>
      </c>
    </row>
    <row r="29" spans="1:8" x14ac:dyDescent="0.3">
      <c r="A29" s="8">
        <f t="shared" si="6"/>
        <v>22</v>
      </c>
      <c r="B29" s="18">
        <v>52773.14</v>
      </c>
      <c r="C29" s="18">
        <f t="shared" si="0"/>
        <v>57121.646736000002</v>
      </c>
      <c r="D29" s="18">
        <f t="shared" si="1"/>
        <v>4760.1372279999996</v>
      </c>
      <c r="E29" s="19">
        <f t="shared" si="2"/>
        <v>28.907715959514171</v>
      </c>
      <c r="F29" s="19">
        <f t="shared" si="3"/>
        <v>14.453857979757085</v>
      </c>
      <c r="G29" s="19">
        <f t="shared" si="4"/>
        <v>5.7815431919028342</v>
      </c>
      <c r="H29" s="20">
        <f t="shared" si="5"/>
        <v>27.462330161538464</v>
      </c>
    </row>
    <row r="30" spans="1:8" x14ac:dyDescent="0.3">
      <c r="A30" s="8">
        <f t="shared" si="6"/>
        <v>23</v>
      </c>
      <c r="B30" s="18">
        <v>54598.17</v>
      </c>
      <c r="C30" s="18">
        <f t="shared" si="0"/>
        <v>59097.059207999999</v>
      </c>
      <c r="D30" s="18">
        <f t="shared" si="1"/>
        <v>4924.7549339999996</v>
      </c>
      <c r="E30" s="19">
        <f t="shared" si="2"/>
        <v>29.907418627530365</v>
      </c>
      <c r="F30" s="19">
        <f t="shared" si="3"/>
        <v>14.953709313765183</v>
      </c>
      <c r="G30" s="19">
        <f t="shared" si="4"/>
        <v>5.9814837255060729</v>
      </c>
      <c r="H30" s="20">
        <f t="shared" si="5"/>
        <v>28.412047696153845</v>
      </c>
    </row>
    <row r="31" spans="1:8" x14ac:dyDescent="0.3">
      <c r="A31" s="8">
        <f t="shared" si="6"/>
        <v>24</v>
      </c>
      <c r="B31" s="18">
        <v>56403.78</v>
      </c>
      <c r="C31" s="18">
        <f t="shared" si="0"/>
        <v>61051.451472000001</v>
      </c>
      <c r="D31" s="18">
        <f t="shared" si="1"/>
        <v>5087.6209559999998</v>
      </c>
      <c r="E31" s="19">
        <f t="shared" si="2"/>
        <v>30.896483538461538</v>
      </c>
      <c r="F31" s="19">
        <f t="shared" si="3"/>
        <v>15.448241769230769</v>
      </c>
      <c r="G31" s="19">
        <f t="shared" si="4"/>
        <v>6.1792967076923073</v>
      </c>
      <c r="H31" s="20">
        <f t="shared" si="5"/>
        <v>29.351659361538463</v>
      </c>
    </row>
    <row r="32" spans="1:8" x14ac:dyDescent="0.3">
      <c r="A32" s="8">
        <f t="shared" si="6"/>
        <v>25</v>
      </c>
      <c r="B32" s="18">
        <v>56525.760000000002</v>
      </c>
      <c r="C32" s="18">
        <f t="shared" si="0"/>
        <v>61183.482624000004</v>
      </c>
      <c r="D32" s="18">
        <f t="shared" si="1"/>
        <v>5098.6235520000009</v>
      </c>
      <c r="E32" s="19">
        <f t="shared" si="2"/>
        <v>30.963300923076925</v>
      </c>
      <c r="F32" s="19">
        <f t="shared" si="3"/>
        <v>15.481650461538463</v>
      </c>
      <c r="G32" s="19">
        <f t="shared" si="4"/>
        <v>6.1926601846153853</v>
      </c>
      <c r="H32" s="20">
        <f t="shared" si="5"/>
        <v>29.415135876923078</v>
      </c>
    </row>
    <row r="33" spans="1:8" x14ac:dyDescent="0.3">
      <c r="A33" s="8">
        <f t="shared" si="6"/>
        <v>26</v>
      </c>
      <c r="B33" s="18">
        <v>56620.62</v>
      </c>
      <c r="C33" s="18">
        <f t="shared" si="0"/>
        <v>61286.159088000008</v>
      </c>
      <c r="D33" s="18">
        <f t="shared" si="1"/>
        <v>5107.179924</v>
      </c>
      <c r="E33" s="19">
        <f t="shared" si="2"/>
        <v>31.015262696356277</v>
      </c>
      <c r="F33" s="19">
        <f t="shared" si="3"/>
        <v>15.507631348178139</v>
      </c>
      <c r="G33" s="19">
        <f t="shared" si="4"/>
        <v>6.2030525392712557</v>
      </c>
      <c r="H33" s="20">
        <f t="shared" si="5"/>
        <v>29.464499561538464</v>
      </c>
    </row>
    <row r="34" spans="1:8" x14ac:dyDescent="0.3">
      <c r="A34" s="8">
        <f t="shared" si="6"/>
        <v>27</v>
      </c>
      <c r="B34" s="18">
        <v>56728.2</v>
      </c>
      <c r="C34" s="18">
        <f t="shared" si="0"/>
        <v>61402.60368</v>
      </c>
      <c r="D34" s="18">
        <f t="shared" si="1"/>
        <v>5116.8836399999991</v>
      </c>
      <c r="E34" s="19">
        <f t="shared" si="2"/>
        <v>31.074192145748988</v>
      </c>
      <c r="F34" s="19">
        <f t="shared" si="3"/>
        <v>15.537096072874494</v>
      </c>
      <c r="G34" s="19">
        <f t="shared" si="4"/>
        <v>6.2148384291497978</v>
      </c>
      <c r="H34" s="20">
        <f t="shared" si="5"/>
        <v>29.52048253846154</v>
      </c>
    </row>
    <row r="35" spans="1:8" x14ac:dyDescent="0.3">
      <c r="A35" s="8">
        <f t="shared" si="6"/>
        <v>28</v>
      </c>
      <c r="B35" s="18">
        <v>56809.65</v>
      </c>
      <c r="C35" s="18">
        <f t="shared" si="0"/>
        <v>61490.765160000003</v>
      </c>
      <c r="D35" s="18">
        <f t="shared" si="1"/>
        <v>5124.2304299999996</v>
      </c>
      <c r="E35" s="19">
        <f t="shared" si="2"/>
        <v>31.11880827935223</v>
      </c>
      <c r="F35" s="19">
        <f t="shared" si="3"/>
        <v>15.559404139676115</v>
      </c>
      <c r="G35" s="19">
        <f t="shared" si="4"/>
        <v>6.2237616558704456</v>
      </c>
      <c r="H35" s="20">
        <f t="shared" si="5"/>
        <v>29.562867865384618</v>
      </c>
    </row>
    <row r="36" spans="1:8" x14ac:dyDescent="0.3">
      <c r="A36" s="8">
        <f t="shared" si="6"/>
        <v>29</v>
      </c>
      <c r="B36" s="18">
        <v>56885.06</v>
      </c>
      <c r="C36" s="18">
        <f t="shared" si="0"/>
        <v>61572.388943999998</v>
      </c>
      <c r="D36" s="18">
        <f t="shared" si="1"/>
        <v>5131.0324119999996</v>
      </c>
      <c r="E36" s="19">
        <f t="shared" si="2"/>
        <v>31.160115862348178</v>
      </c>
      <c r="F36" s="19">
        <f t="shared" si="3"/>
        <v>15.580057931174089</v>
      </c>
      <c r="G36" s="19">
        <f t="shared" si="4"/>
        <v>6.2320231724696358</v>
      </c>
      <c r="H36" s="20">
        <f t="shared" si="5"/>
        <v>29.602110069230768</v>
      </c>
    </row>
    <row r="37" spans="1:8" x14ac:dyDescent="0.3">
      <c r="A37" s="8">
        <f t="shared" si="6"/>
        <v>30</v>
      </c>
      <c r="B37" s="18">
        <v>56954.98</v>
      </c>
      <c r="C37" s="18">
        <f t="shared" si="0"/>
        <v>61648.070352000002</v>
      </c>
      <c r="D37" s="18">
        <f t="shared" si="1"/>
        <v>5137.3391960000008</v>
      </c>
      <c r="E37" s="19">
        <f t="shared" si="2"/>
        <v>31.198416170040488</v>
      </c>
      <c r="F37" s="19">
        <f t="shared" si="3"/>
        <v>15.599208085020244</v>
      </c>
      <c r="G37" s="19">
        <f t="shared" si="4"/>
        <v>6.2396832340080977</v>
      </c>
      <c r="H37" s="20">
        <f t="shared" si="5"/>
        <v>29.638495361538464</v>
      </c>
    </row>
    <row r="38" spans="1:8" x14ac:dyDescent="0.3">
      <c r="A38" s="8">
        <f t="shared" si="6"/>
        <v>31</v>
      </c>
      <c r="B38" s="18">
        <v>57019.69</v>
      </c>
      <c r="C38" s="18">
        <f t="shared" si="0"/>
        <v>61718.112456000003</v>
      </c>
      <c r="D38" s="18">
        <f t="shared" si="1"/>
        <v>5143.1760380000005</v>
      </c>
      <c r="E38" s="19">
        <f t="shared" si="2"/>
        <v>31.23386257894737</v>
      </c>
      <c r="F38" s="19">
        <f t="shared" si="3"/>
        <v>15.616931289473685</v>
      </c>
      <c r="G38" s="19">
        <f t="shared" si="4"/>
        <v>6.2467725157894742</v>
      </c>
      <c r="H38" s="20">
        <f t="shared" si="5"/>
        <v>29.672169450000002</v>
      </c>
    </row>
    <row r="39" spans="1:8" x14ac:dyDescent="0.3">
      <c r="A39" s="8">
        <f t="shared" si="6"/>
        <v>32</v>
      </c>
      <c r="B39" s="18">
        <v>57079.62</v>
      </c>
      <c r="C39" s="18">
        <f t="shared" si="0"/>
        <v>61782.980688000003</v>
      </c>
      <c r="D39" s="18">
        <f t="shared" si="1"/>
        <v>5148.5817240000006</v>
      </c>
      <c r="E39" s="19">
        <f t="shared" si="2"/>
        <v>31.26669063157895</v>
      </c>
      <c r="F39" s="19">
        <f t="shared" si="3"/>
        <v>15.633345315789475</v>
      </c>
      <c r="G39" s="19">
        <f t="shared" si="4"/>
        <v>6.2533381263157901</v>
      </c>
      <c r="H39" s="20">
        <f t="shared" si="5"/>
        <v>29.703356100000001</v>
      </c>
    </row>
    <row r="40" spans="1:8" x14ac:dyDescent="0.3">
      <c r="A40" s="8">
        <f t="shared" si="6"/>
        <v>33</v>
      </c>
      <c r="B40" s="18">
        <v>57135.1</v>
      </c>
      <c r="C40" s="18">
        <f t="shared" si="0"/>
        <v>61843.03224</v>
      </c>
      <c r="D40" s="18">
        <f t="shared" si="1"/>
        <v>5153.5860199999997</v>
      </c>
      <c r="E40" s="19">
        <f t="shared" si="2"/>
        <v>31.297081093117409</v>
      </c>
      <c r="F40" s="19">
        <f t="shared" si="3"/>
        <v>15.648540546558705</v>
      </c>
      <c r="G40" s="19">
        <f t="shared" si="4"/>
        <v>6.2594162186234819</v>
      </c>
      <c r="H40" s="20">
        <f t="shared" si="5"/>
        <v>29.732227038461538</v>
      </c>
    </row>
    <row r="41" spans="1:8" x14ac:dyDescent="0.3">
      <c r="A41" s="8">
        <f t="shared" si="6"/>
        <v>34</v>
      </c>
      <c r="B41" s="18">
        <v>57186.51</v>
      </c>
      <c r="C41" s="18">
        <f t="shared" si="0"/>
        <v>61898.678424000005</v>
      </c>
      <c r="D41" s="18">
        <f t="shared" si="1"/>
        <v>5158.223202000001</v>
      </c>
      <c r="E41" s="19">
        <f t="shared" si="2"/>
        <v>31.325242117408909</v>
      </c>
      <c r="F41" s="19">
        <f t="shared" si="3"/>
        <v>15.662621058704454</v>
      </c>
      <c r="G41" s="19">
        <f t="shared" si="4"/>
        <v>6.2650484234817814</v>
      </c>
      <c r="H41" s="20">
        <f t="shared" si="5"/>
        <v>29.758980011538466</v>
      </c>
    </row>
    <row r="42" spans="1:8" x14ac:dyDescent="0.3">
      <c r="A42" s="21">
        <f t="shared" si="6"/>
        <v>35</v>
      </c>
      <c r="B42" s="22">
        <v>57234.07</v>
      </c>
      <c r="C42" s="22">
        <f t="shared" si="0"/>
        <v>61950.157368</v>
      </c>
      <c r="D42" s="22">
        <f t="shared" si="1"/>
        <v>5162.5131140000003</v>
      </c>
      <c r="E42" s="23">
        <f t="shared" si="2"/>
        <v>31.351294214574899</v>
      </c>
      <c r="F42" s="23">
        <f t="shared" si="3"/>
        <v>15.67564710728745</v>
      </c>
      <c r="G42" s="23">
        <f t="shared" si="4"/>
        <v>6.2702588429149797</v>
      </c>
      <c r="H42" s="24">
        <f t="shared" si="5"/>
        <v>29.783729503846153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40</v>
      </c>
      <c r="B1" s="1" t="s">
        <v>57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36802.86</v>
      </c>
      <c r="C7" s="18">
        <f t="shared" ref="C7:C42" si="0">B7*$D$3</f>
        <v>39835.415664</v>
      </c>
      <c r="D7" s="18">
        <f t="shared" ref="D7:D42" si="1">B7/12*$D$3</f>
        <v>3319.6179720000005</v>
      </c>
      <c r="E7" s="19">
        <f t="shared" ref="E7:E42" si="2">C7/1976</f>
        <v>20.159623311740891</v>
      </c>
      <c r="F7" s="19">
        <f>E7/2</f>
        <v>10.079811655870445</v>
      </c>
      <c r="G7" s="19">
        <f>E7/5</f>
        <v>4.0319246623481781</v>
      </c>
      <c r="H7" s="20">
        <f>C7/2080</f>
        <v>19.151642146153847</v>
      </c>
    </row>
    <row r="8" spans="1:8" x14ac:dyDescent="0.3">
      <c r="A8" s="8">
        <f>A7+1</f>
        <v>1</v>
      </c>
      <c r="B8" s="18">
        <v>37351.550000000003</v>
      </c>
      <c r="C8" s="18">
        <f t="shared" si="0"/>
        <v>40429.317720000006</v>
      </c>
      <c r="D8" s="18">
        <f t="shared" si="1"/>
        <v>3369.1098100000004</v>
      </c>
      <c r="E8" s="19">
        <f t="shared" si="2"/>
        <v>20.460181032388668</v>
      </c>
      <c r="F8" s="19">
        <f t="shared" ref="F8:F42" si="3">E8/2</f>
        <v>10.230090516194334</v>
      </c>
      <c r="G8" s="19">
        <f t="shared" ref="G8:G42" si="4">E8/5</f>
        <v>4.0920362064777338</v>
      </c>
      <c r="H8" s="20">
        <f t="shared" ref="H8:H42" si="5">C8/2080</f>
        <v>19.437171980769232</v>
      </c>
    </row>
    <row r="9" spans="1:8" x14ac:dyDescent="0.3">
      <c r="A9" s="8">
        <f t="shared" ref="A9:A42" si="6">A8+1</f>
        <v>2</v>
      </c>
      <c r="B9" s="18">
        <v>38058.43</v>
      </c>
      <c r="C9" s="18">
        <f t="shared" si="0"/>
        <v>41194.444631999999</v>
      </c>
      <c r="D9" s="18">
        <f t="shared" si="1"/>
        <v>3432.8703860000001</v>
      </c>
      <c r="E9" s="19">
        <f t="shared" si="2"/>
        <v>20.847391008097166</v>
      </c>
      <c r="F9" s="19">
        <f t="shared" si="3"/>
        <v>10.423695504048583</v>
      </c>
      <c r="G9" s="19">
        <f t="shared" si="4"/>
        <v>4.1694782016194329</v>
      </c>
      <c r="H9" s="20">
        <f t="shared" si="5"/>
        <v>19.805021457692305</v>
      </c>
    </row>
    <row r="10" spans="1:8" x14ac:dyDescent="0.3">
      <c r="A10" s="8">
        <f t="shared" si="6"/>
        <v>3</v>
      </c>
      <c r="B10" s="18">
        <v>38918.42</v>
      </c>
      <c r="C10" s="18">
        <f t="shared" si="0"/>
        <v>42125.297807999996</v>
      </c>
      <c r="D10" s="18">
        <f t="shared" si="1"/>
        <v>3510.4414839999999</v>
      </c>
      <c r="E10" s="19">
        <f t="shared" si="2"/>
        <v>21.318470550607284</v>
      </c>
      <c r="F10" s="19">
        <f t="shared" si="3"/>
        <v>10.659235275303642</v>
      </c>
      <c r="G10" s="19">
        <f t="shared" si="4"/>
        <v>4.2636941101214569</v>
      </c>
      <c r="H10" s="20">
        <f t="shared" si="5"/>
        <v>20.252547023076922</v>
      </c>
    </row>
    <row r="11" spans="1:8" x14ac:dyDescent="0.3">
      <c r="A11" s="8">
        <f t="shared" si="6"/>
        <v>4</v>
      </c>
      <c r="B11" s="18">
        <v>39481.22</v>
      </c>
      <c r="C11" s="18">
        <f t="shared" si="0"/>
        <v>42734.472528000006</v>
      </c>
      <c r="D11" s="18">
        <f t="shared" si="1"/>
        <v>3561.2060440000005</v>
      </c>
      <c r="E11" s="19">
        <f t="shared" si="2"/>
        <v>21.626757352226722</v>
      </c>
      <c r="F11" s="19">
        <f t="shared" si="3"/>
        <v>10.813378676113361</v>
      </c>
      <c r="G11" s="19">
        <f t="shared" si="4"/>
        <v>4.3253514704453444</v>
      </c>
      <c r="H11" s="20">
        <f t="shared" si="5"/>
        <v>20.545419484615387</v>
      </c>
    </row>
    <row r="12" spans="1:8" x14ac:dyDescent="0.3">
      <c r="A12" s="8">
        <f t="shared" si="6"/>
        <v>5</v>
      </c>
      <c r="B12" s="18">
        <v>40479.620000000003</v>
      </c>
      <c r="C12" s="18">
        <f t="shared" si="0"/>
        <v>43815.140688000007</v>
      </c>
      <c r="D12" s="18">
        <f t="shared" si="1"/>
        <v>3651.261724</v>
      </c>
      <c r="E12" s="19">
        <f t="shared" si="2"/>
        <v>22.173654194331988</v>
      </c>
      <c r="F12" s="19">
        <f t="shared" si="3"/>
        <v>11.086827097165994</v>
      </c>
      <c r="G12" s="19">
        <f t="shared" si="4"/>
        <v>4.4347308388663977</v>
      </c>
      <c r="H12" s="20">
        <f t="shared" si="5"/>
        <v>21.064971484615388</v>
      </c>
    </row>
    <row r="13" spans="1:8" x14ac:dyDescent="0.3">
      <c r="A13" s="8">
        <f t="shared" si="6"/>
        <v>6</v>
      </c>
      <c r="B13" s="18">
        <v>40988.33</v>
      </c>
      <c r="C13" s="18">
        <f t="shared" si="0"/>
        <v>44365.768392000005</v>
      </c>
      <c r="D13" s="18">
        <f t="shared" si="1"/>
        <v>3697.1473660000001</v>
      </c>
      <c r="E13" s="19">
        <f t="shared" si="2"/>
        <v>22.452311939271258</v>
      </c>
      <c r="F13" s="19">
        <f t="shared" si="3"/>
        <v>11.226155969635629</v>
      </c>
      <c r="G13" s="19">
        <f t="shared" si="4"/>
        <v>4.4904623878542518</v>
      </c>
      <c r="H13" s="20">
        <f t="shared" si="5"/>
        <v>21.329696342307695</v>
      </c>
    </row>
    <row r="14" spans="1:8" x14ac:dyDescent="0.3">
      <c r="A14" s="8">
        <f t="shared" si="6"/>
        <v>7</v>
      </c>
      <c r="B14" s="18">
        <v>41933.32</v>
      </c>
      <c r="C14" s="18">
        <f t="shared" si="0"/>
        <v>45388.625568000003</v>
      </c>
      <c r="D14" s="18">
        <f t="shared" si="1"/>
        <v>3782.385464</v>
      </c>
      <c r="E14" s="19">
        <f t="shared" si="2"/>
        <v>22.969952210526316</v>
      </c>
      <c r="F14" s="19">
        <f t="shared" si="3"/>
        <v>11.484976105263158</v>
      </c>
      <c r="G14" s="19">
        <f t="shared" si="4"/>
        <v>4.5939904421052633</v>
      </c>
      <c r="H14" s="20">
        <f t="shared" si="5"/>
        <v>21.821454600000003</v>
      </c>
    </row>
    <row r="15" spans="1:8" x14ac:dyDescent="0.3">
      <c r="A15" s="8">
        <f t="shared" si="6"/>
        <v>8</v>
      </c>
      <c r="B15" s="18">
        <v>42812.37</v>
      </c>
      <c r="C15" s="18">
        <f t="shared" si="0"/>
        <v>46340.109288000007</v>
      </c>
      <c r="D15" s="18">
        <f t="shared" si="1"/>
        <v>3861.6757740000003</v>
      </c>
      <c r="E15" s="19">
        <f t="shared" si="2"/>
        <v>23.451472311740893</v>
      </c>
      <c r="F15" s="19">
        <f t="shared" si="3"/>
        <v>11.725736155870447</v>
      </c>
      <c r="G15" s="19">
        <f t="shared" si="4"/>
        <v>4.690294462348179</v>
      </c>
      <c r="H15" s="20">
        <f t="shared" si="5"/>
        <v>22.278898696153849</v>
      </c>
    </row>
    <row r="16" spans="1:8" x14ac:dyDescent="0.3">
      <c r="A16" s="8">
        <f t="shared" si="6"/>
        <v>9</v>
      </c>
      <c r="B16" s="18">
        <v>43283.31</v>
      </c>
      <c r="C16" s="18">
        <f t="shared" si="0"/>
        <v>46849.854743999997</v>
      </c>
      <c r="D16" s="18">
        <f t="shared" si="1"/>
        <v>3904.1545619999997</v>
      </c>
      <c r="E16" s="19">
        <f t="shared" si="2"/>
        <v>23.709440659919025</v>
      </c>
      <c r="F16" s="19">
        <f t="shared" si="3"/>
        <v>11.854720329959513</v>
      </c>
      <c r="G16" s="19">
        <f t="shared" si="4"/>
        <v>4.7418881319838047</v>
      </c>
      <c r="H16" s="20">
        <f t="shared" si="5"/>
        <v>22.523968626923075</v>
      </c>
    </row>
    <row r="17" spans="1:8" x14ac:dyDescent="0.3">
      <c r="A17" s="8">
        <f t="shared" si="6"/>
        <v>10</v>
      </c>
      <c r="B17" s="18">
        <v>44544.06</v>
      </c>
      <c r="C17" s="18">
        <f t="shared" si="0"/>
        <v>48214.490544</v>
      </c>
      <c r="D17" s="18">
        <f t="shared" si="1"/>
        <v>4017.8742119999997</v>
      </c>
      <c r="E17" s="19">
        <f t="shared" si="2"/>
        <v>24.400045821862349</v>
      </c>
      <c r="F17" s="19">
        <f t="shared" si="3"/>
        <v>12.200022910931175</v>
      </c>
      <c r="G17" s="19">
        <f t="shared" si="4"/>
        <v>4.8800091643724697</v>
      </c>
      <c r="H17" s="20">
        <f t="shared" si="5"/>
        <v>23.180043530769233</v>
      </c>
    </row>
    <row r="18" spans="1:8" x14ac:dyDescent="0.3">
      <c r="A18" s="8">
        <f t="shared" si="6"/>
        <v>11</v>
      </c>
      <c r="B18" s="18">
        <v>44932.4</v>
      </c>
      <c r="C18" s="18">
        <f t="shared" si="0"/>
        <v>48634.829760000001</v>
      </c>
      <c r="D18" s="18">
        <f t="shared" si="1"/>
        <v>4052.9024800000002</v>
      </c>
      <c r="E18" s="19">
        <f t="shared" si="2"/>
        <v>24.612768097165993</v>
      </c>
      <c r="F18" s="19">
        <f t="shared" si="3"/>
        <v>12.306384048582997</v>
      </c>
      <c r="G18" s="19">
        <f t="shared" si="4"/>
        <v>4.9225536194331987</v>
      </c>
      <c r="H18" s="20">
        <f t="shared" si="5"/>
        <v>23.382129692307693</v>
      </c>
    </row>
    <row r="19" spans="1:8" x14ac:dyDescent="0.3">
      <c r="A19" s="8">
        <f t="shared" si="6"/>
        <v>12</v>
      </c>
      <c r="B19" s="18">
        <v>46181.09</v>
      </c>
      <c r="C19" s="18">
        <f t="shared" si="0"/>
        <v>49986.411816</v>
      </c>
      <c r="D19" s="18">
        <f t="shared" si="1"/>
        <v>4165.534318</v>
      </c>
      <c r="E19" s="19">
        <f t="shared" si="2"/>
        <v>25.296767113360325</v>
      </c>
      <c r="F19" s="19">
        <f t="shared" si="3"/>
        <v>12.648383556680162</v>
      </c>
      <c r="G19" s="19">
        <f t="shared" si="4"/>
        <v>5.0593534226720651</v>
      </c>
      <c r="H19" s="20">
        <f t="shared" si="5"/>
        <v>24.031928757692306</v>
      </c>
    </row>
    <row r="20" spans="1:8" x14ac:dyDescent="0.3">
      <c r="A20" s="8">
        <f t="shared" si="6"/>
        <v>13</v>
      </c>
      <c r="B20" s="18">
        <v>46524.89</v>
      </c>
      <c r="C20" s="18">
        <f t="shared" si="0"/>
        <v>50358.540935999998</v>
      </c>
      <c r="D20" s="18">
        <f t="shared" si="1"/>
        <v>4196.5450780000001</v>
      </c>
      <c r="E20" s="19">
        <f t="shared" si="2"/>
        <v>25.485091566801618</v>
      </c>
      <c r="F20" s="19">
        <f t="shared" si="3"/>
        <v>12.742545783400809</v>
      </c>
      <c r="G20" s="19">
        <f t="shared" si="4"/>
        <v>5.0970183133603237</v>
      </c>
      <c r="H20" s="20">
        <f t="shared" si="5"/>
        <v>24.210836988461537</v>
      </c>
    </row>
    <row r="21" spans="1:8" x14ac:dyDescent="0.3">
      <c r="A21" s="8">
        <f t="shared" si="6"/>
        <v>14</v>
      </c>
      <c r="B21" s="18">
        <v>47730.86</v>
      </c>
      <c r="C21" s="18">
        <f t="shared" si="0"/>
        <v>51663.882863999999</v>
      </c>
      <c r="D21" s="18">
        <f t="shared" si="1"/>
        <v>4305.3235720000002</v>
      </c>
      <c r="E21" s="19">
        <f t="shared" si="2"/>
        <v>26.145689708502022</v>
      </c>
      <c r="F21" s="19">
        <f t="shared" si="3"/>
        <v>13.072844854251011</v>
      </c>
      <c r="G21" s="19">
        <f t="shared" si="4"/>
        <v>5.2291379417004045</v>
      </c>
      <c r="H21" s="20">
        <f t="shared" si="5"/>
        <v>24.838405223076922</v>
      </c>
    </row>
    <row r="22" spans="1:8" x14ac:dyDescent="0.3">
      <c r="A22" s="8">
        <f t="shared" si="6"/>
        <v>15</v>
      </c>
      <c r="B22" s="18">
        <v>48033.82</v>
      </c>
      <c r="C22" s="18">
        <f t="shared" si="0"/>
        <v>51991.806768000002</v>
      </c>
      <c r="D22" s="18">
        <f t="shared" si="1"/>
        <v>4332.6505639999996</v>
      </c>
      <c r="E22" s="19">
        <f t="shared" si="2"/>
        <v>26.311643101214575</v>
      </c>
      <c r="F22" s="19">
        <f t="shared" si="3"/>
        <v>13.155821550607287</v>
      </c>
      <c r="G22" s="19">
        <f t="shared" si="4"/>
        <v>5.2623286202429149</v>
      </c>
      <c r="H22" s="20">
        <f t="shared" si="5"/>
        <v>24.996060946153847</v>
      </c>
    </row>
    <row r="23" spans="1:8" x14ac:dyDescent="0.3">
      <c r="A23" s="8">
        <f t="shared" si="6"/>
        <v>16</v>
      </c>
      <c r="B23" s="18">
        <v>49235.45</v>
      </c>
      <c r="C23" s="18">
        <f t="shared" si="0"/>
        <v>53292.451079999999</v>
      </c>
      <c r="D23" s="18">
        <f t="shared" si="1"/>
        <v>4441.0375899999999</v>
      </c>
      <c r="E23" s="19">
        <f t="shared" si="2"/>
        <v>26.96986390688259</v>
      </c>
      <c r="F23" s="19">
        <f t="shared" si="3"/>
        <v>13.484931953441295</v>
      </c>
      <c r="G23" s="19">
        <f t="shared" si="4"/>
        <v>5.3939727813765179</v>
      </c>
      <c r="H23" s="20">
        <f t="shared" si="5"/>
        <v>25.621370711538461</v>
      </c>
    </row>
    <row r="24" spans="1:8" x14ac:dyDescent="0.3">
      <c r="A24" s="8">
        <f t="shared" si="6"/>
        <v>17</v>
      </c>
      <c r="B24" s="18">
        <v>49534.239999999998</v>
      </c>
      <c r="C24" s="18">
        <f t="shared" si="0"/>
        <v>53615.861376000001</v>
      </c>
      <c r="D24" s="18">
        <f t="shared" si="1"/>
        <v>4467.9884480000001</v>
      </c>
      <c r="E24" s="19">
        <f t="shared" si="2"/>
        <v>27.133533085020243</v>
      </c>
      <c r="F24" s="19">
        <f t="shared" si="3"/>
        <v>13.566766542510122</v>
      </c>
      <c r="G24" s="19">
        <f t="shared" si="4"/>
        <v>5.426706617004049</v>
      </c>
      <c r="H24" s="20">
        <f t="shared" si="5"/>
        <v>25.776856430769232</v>
      </c>
    </row>
    <row r="25" spans="1:8" x14ac:dyDescent="0.3">
      <c r="A25" s="8">
        <f t="shared" si="6"/>
        <v>18</v>
      </c>
      <c r="B25" s="18">
        <v>50705.4</v>
      </c>
      <c r="C25" s="18">
        <f t="shared" si="0"/>
        <v>54883.524960000002</v>
      </c>
      <c r="D25" s="18">
        <f t="shared" si="1"/>
        <v>4573.6270800000002</v>
      </c>
      <c r="E25" s="19">
        <f t="shared" si="2"/>
        <v>27.775063238866398</v>
      </c>
      <c r="F25" s="19">
        <f t="shared" si="3"/>
        <v>13.887531619433199</v>
      </c>
      <c r="G25" s="19">
        <f t="shared" si="4"/>
        <v>5.55501264777328</v>
      </c>
      <c r="H25" s="20">
        <f t="shared" si="5"/>
        <v>26.386310076923078</v>
      </c>
    </row>
    <row r="26" spans="1:8" x14ac:dyDescent="0.3">
      <c r="A26" s="8">
        <f t="shared" si="6"/>
        <v>19</v>
      </c>
      <c r="B26" s="18">
        <v>50967.54</v>
      </c>
      <c r="C26" s="18">
        <f t="shared" si="0"/>
        <v>55167.265296000005</v>
      </c>
      <c r="D26" s="18">
        <f t="shared" si="1"/>
        <v>4597.2721080000001</v>
      </c>
      <c r="E26" s="19">
        <f t="shared" si="2"/>
        <v>27.918656526315793</v>
      </c>
      <c r="F26" s="19">
        <f t="shared" si="3"/>
        <v>13.959328263157897</v>
      </c>
      <c r="G26" s="19">
        <f t="shared" si="4"/>
        <v>5.583731305263159</v>
      </c>
      <c r="H26" s="20">
        <f t="shared" si="5"/>
        <v>26.522723700000004</v>
      </c>
    </row>
    <row r="27" spans="1:8" x14ac:dyDescent="0.3">
      <c r="A27" s="8">
        <f t="shared" si="6"/>
        <v>20</v>
      </c>
      <c r="B27" s="18">
        <v>52107.19</v>
      </c>
      <c r="C27" s="18">
        <f t="shared" si="0"/>
        <v>56400.822456000002</v>
      </c>
      <c r="D27" s="18">
        <f t="shared" si="1"/>
        <v>4700.0685380000004</v>
      </c>
      <c r="E27" s="19">
        <f t="shared" si="2"/>
        <v>28.542926344129555</v>
      </c>
      <c r="F27" s="19">
        <f t="shared" si="3"/>
        <v>14.271463172064777</v>
      </c>
      <c r="G27" s="19">
        <f t="shared" si="4"/>
        <v>5.7085852688259111</v>
      </c>
      <c r="H27" s="20">
        <f t="shared" si="5"/>
        <v>27.115780026923076</v>
      </c>
    </row>
    <row r="28" spans="1:8" x14ac:dyDescent="0.3">
      <c r="A28" s="8">
        <f t="shared" si="6"/>
        <v>21</v>
      </c>
      <c r="B28" s="18">
        <v>52325.37</v>
      </c>
      <c r="C28" s="18">
        <f t="shared" si="0"/>
        <v>56636.980488000001</v>
      </c>
      <c r="D28" s="18">
        <f t="shared" si="1"/>
        <v>4719.7483740000007</v>
      </c>
      <c r="E28" s="19">
        <f t="shared" si="2"/>
        <v>28.662439518218623</v>
      </c>
      <c r="F28" s="19">
        <f t="shared" si="3"/>
        <v>14.331219759109311</v>
      </c>
      <c r="G28" s="19">
        <f t="shared" si="4"/>
        <v>5.7324879036437242</v>
      </c>
      <c r="H28" s="20">
        <f t="shared" si="5"/>
        <v>27.229317542307694</v>
      </c>
    </row>
    <row r="29" spans="1:8" x14ac:dyDescent="0.3">
      <c r="A29" s="8">
        <f t="shared" si="6"/>
        <v>22</v>
      </c>
      <c r="B29" s="18">
        <v>53924.25</v>
      </c>
      <c r="C29" s="18">
        <f t="shared" si="0"/>
        <v>58367.608200000002</v>
      </c>
      <c r="D29" s="18">
        <f t="shared" si="1"/>
        <v>4863.9673499999999</v>
      </c>
      <c r="E29" s="19">
        <f t="shared" si="2"/>
        <v>29.538263259109314</v>
      </c>
      <c r="F29" s="19">
        <f t="shared" si="3"/>
        <v>14.769131629554657</v>
      </c>
      <c r="G29" s="19">
        <f t="shared" si="4"/>
        <v>5.9076526518218628</v>
      </c>
      <c r="H29" s="20">
        <f t="shared" si="5"/>
        <v>28.061350096153848</v>
      </c>
    </row>
    <row r="30" spans="1:8" x14ac:dyDescent="0.3">
      <c r="A30" s="8">
        <f t="shared" si="6"/>
        <v>23</v>
      </c>
      <c r="B30" s="18">
        <v>55749.29</v>
      </c>
      <c r="C30" s="18">
        <f t="shared" si="0"/>
        <v>60343.031496000003</v>
      </c>
      <c r="D30" s="18">
        <f t="shared" si="1"/>
        <v>5028.5859580000006</v>
      </c>
      <c r="E30" s="19">
        <f t="shared" si="2"/>
        <v>30.5379714048583</v>
      </c>
      <c r="F30" s="19">
        <f t="shared" si="3"/>
        <v>15.26898570242915</v>
      </c>
      <c r="G30" s="19">
        <f t="shared" si="4"/>
        <v>6.1075942809716599</v>
      </c>
      <c r="H30" s="20">
        <f t="shared" si="5"/>
        <v>29.011072834615387</v>
      </c>
    </row>
    <row r="31" spans="1:8" x14ac:dyDescent="0.3">
      <c r="A31" s="8">
        <f t="shared" si="6"/>
        <v>24</v>
      </c>
      <c r="B31" s="18">
        <v>57554.89</v>
      </c>
      <c r="C31" s="18">
        <f t="shared" si="0"/>
        <v>62297.412936000001</v>
      </c>
      <c r="D31" s="18">
        <f t="shared" si="1"/>
        <v>5191.4510780000001</v>
      </c>
      <c r="E31" s="19">
        <f t="shared" si="2"/>
        <v>31.527030838056682</v>
      </c>
      <c r="F31" s="19">
        <f t="shared" si="3"/>
        <v>15.763515419028341</v>
      </c>
      <c r="G31" s="19">
        <f t="shared" si="4"/>
        <v>6.305406167611336</v>
      </c>
      <c r="H31" s="20">
        <f t="shared" si="5"/>
        <v>29.950679296153847</v>
      </c>
    </row>
    <row r="32" spans="1:8" x14ac:dyDescent="0.3">
      <c r="A32" s="8">
        <f t="shared" si="6"/>
        <v>25</v>
      </c>
      <c r="B32" s="18">
        <v>57678.96</v>
      </c>
      <c r="C32" s="18">
        <f t="shared" si="0"/>
        <v>62431.706303999999</v>
      </c>
      <c r="D32" s="18">
        <f t="shared" si="1"/>
        <v>5202.6421920000003</v>
      </c>
      <c r="E32" s="19">
        <f t="shared" si="2"/>
        <v>31.594993068825911</v>
      </c>
      <c r="F32" s="19">
        <f t="shared" si="3"/>
        <v>15.797496534412955</v>
      </c>
      <c r="G32" s="19">
        <f t="shared" si="4"/>
        <v>6.3189986137651823</v>
      </c>
      <c r="H32" s="20">
        <f t="shared" si="5"/>
        <v>30.015243415384614</v>
      </c>
    </row>
    <row r="33" spans="1:8" x14ac:dyDescent="0.3">
      <c r="A33" s="8">
        <f t="shared" si="6"/>
        <v>26</v>
      </c>
      <c r="B33" s="18">
        <v>57775.75</v>
      </c>
      <c r="C33" s="18">
        <f t="shared" si="0"/>
        <v>62536.471799999999</v>
      </c>
      <c r="D33" s="18">
        <f t="shared" si="1"/>
        <v>5211.3726500000002</v>
      </c>
      <c r="E33" s="19">
        <f t="shared" si="2"/>
        <v>31.648012044534411</v>
      </c>
      <c r="F33" s="19">
        <f t="shared" si="3"/>
        <v>15.824006022267206</v>
      </c>
      <c r="G33" s="19">
        <f t="shared" si="4"/>
        <v>6.3296024089068821</v>
      </c>
      <c r="H33" s="20">
        <f t="shared" si="5"/>
        <v>30.065611442307691</v>
      </c>
    </row>
    <row r="34" spans="1:8" x14ac:dyDescent="0.3">
      <c r="A34" s="8">
        <f t="shared" si="6"/>
        <v>27</v>
      </c>
      <c r="B34" s="18">
        <v>57885.13</v>
      </c>
      <c r="C34" s="18">
        <f t="shared" si="0"/>
        <v>62654.864712000002</v>
      </c>
      <c r="D34" s="18">
        <f t="shared" si="1"/>
        <v>5221.2387259999996</v>
      </c>
      <c r="E34" s="19">
        <f t="shared" si="2"/>
        <v>31.707927485829959</v>
      </c>
      <c r="F34" s="19">
        <f t="shared" si="3"/>
        <v>15.85396374291498</v>
      </c>
      <c r="G34" s="19">
        <f t="shared" si="4"/>
        <v>6.3415854971659922</v>
      </c>
      <c r="H34" s="20">
        <f t="shared" si="5"/>
        <v>30.122531111538464</v>
      </c>
    </row>
    <row r="35" spans="1:8" x14ac:dyDescent="0.3">
      <c r="A35" s="8">
        <f t="shared" si="6"/>
        <v>28</v>
      </c>
      <c r="B35" s="18">
        <v>57968.24</v>
      </c>
      <c r="C35" s="18">
        <f t="shared" si="0"/>
        <v>62744.822975999996</v>
      </c>
      <c r="D35" s="18">
        <f t="shared" si="1"/>
        <v>5228.735248</v>
      </c>
      <c r="E35" s="19">
        <f t="shared" si="2"/>
        <v>31.753452923076921</v>
      </c>
      <c r="F35" s="19">
        <f t="shared" si="3"/>
        <v>15.87672646153846</v>
      </c>
      <c r="G35" s="19">
        <f t="shared" si="4"/>
        <v>6.3506905846153838</v>
      </c>
      <c r="H35" s="20">
        <f t="shared" si="5"/>
        <v>30.165780276923076</v>
      </c>
    </row>
    <row r="36" spans="1:8" x14ac:dyDescent="0.3">
      <c r="A36" s="8">
        <f t="shared" si="6"/>
        <v>29</v>
      </c>
      <c r="B36" s="18">
        <v>58045.19</v>
      </c>
      <c r="C36" s="18">
        <f t="shared" si="0"/>
        <v>62828.113656000001</v>
      </c>
      <c r="D36" s="18">
        <f t="shared" si="1"/>
        <v>5235.6761380000007</v>
      </c>
      <c r="E36" s="19">
        <f t="shared" si="2"/>
        <v>31.795604076923077</v>
      </c>
      <c r="F36" s="19">
        <f t="shared" si="3"/>
        <v>15.897802038461538</v>
      </c>
      <c r="G36" s="19">
        <f t="shared" si="4"/>
        <v>6.3591208153846157</v>
      </c>
      <c r="H36" s="20">
        <f t="shared" si="5"/>
        <v>30.205823873076923</v>
      </c>
    </row>
    <row r="37" spans="1:8" x14ac:dyDescent="0.3">
      <c r="A37" s="8">
        <f t="shared" si="6"/>
        <v>30</v>
      </c>
      <c r="B37" s="18">
        <v>58116.53</v>
      </c>
      <c r="C37" s="18">
        <f t="shared" si="0"/>
        <v>62905.332071999997</v>
      </c>
      <c r="D37" s="18">
        <f t="shared" si="1"/>
        <v>5242.1110060000001</v>
      </c>
      <c r="E37" s="19">
        <f t="shared" si="2"/>
        <v>31.834682222672065</v>
      </c>
      <c r="F37" s="19">
        <f t="shared" si="3"/>
        <v>15.917341111336032</v>
      </c>
      <c r="G37" s="19">
        <f t="shared" si="4"/>
        <v>6.3669364445344128</v>
      </c>
      <c r="H37" s="20">
        <f t="shared" si="5"/>
        <v>30.24294811153846</v>
      </c>
    </row>
    <row r="38" spans="1:8" x14ac:dyDescent="0.3">
      <c r="A38" s="8">
        <f t="shared" si="6"/>
        <v>31</v>
      </c>
      <c r="B38" s="18">
        <v>58182.559999999998</v>
      </c>
      <c r="C38" s="18">
        <f t="shared" si="0"/>
        <v>62976.802944000003</v>
      </c>
      <c r="D38" s="18">
        <f t="shared" si="1"/>
        <v>5248.0669119999993</v>
      </c>
      <c r="E38" s="19">
        <f t="shared" si="2"/>
        <v>31.870851692307692</v>
      </c>
      <c r="F38" s="19">
        <f t="shared" si="3"/>
        <v>15.935425846153846</v>
      </c>
      <c r="G38" s="19">
        <f t="shared" si="4"/>
        <v>6.3741703384615382</v>
      </c>
      <c r="H38" s="20">
        <f t="shared" si="5"/>
        <v>30.277309107692307</v>
      </c>
    </row>
    <row r="39" spans="1:8" x14ac:dyDescent="0.3">
      <c r="A39" s="8">
        <f t="shared" si="6"/>
        <v>32</v>
      </c>
      <c r="B39" s="18">
        <v>58243.72</v>
      </c>
      <c r="C39" s="18">
        <f t="shared" si="0"/>
        <v>63043.002528000005</v>
      </c>
      <c r="D39" s="18">
        <f t="shared" si="1"/>
        <v>5253.5835440000001</v>
      </c>
      <c r="E39" s="19">
        <f t="shared" si="2"/>
        <v>31.904353506072876</v>
      </c>
      <c r="F39" s="19">
        <f t="shared" si="3"/>
        <v>15.952176753036438</v>
      </c>
      <c r="G39" s="19">
        <f t="shared" si="4"/>
        <v>6.3808707012145751</v>
      </c>
      <c r="H39" s="20">
        <f t="shared" si="5"/>
        <v>30.309135830769232</v>
      </c>
    </row>
    <row r="40" spans="1:8" x14ac:dyDescent="0.3">
      <c r="A40" s="8">
        <f t="shared" si="6"/>
        <v>33</v>
      </c>
      <c r="B40" s="18">
        <v>58300.33</v>
      </c>
      <c r="C40" s="18">
        <f t="shared" si="0"/>
        <v>63104.277192000001</v>
      </c>
      <c r="D40" s="18">
        <f t="shared" si="1"/>
        <v>5258.6897660000004</v>
      </c>
      <c r="E40" s="19">
        <f t="shared" si="2"/>
        <v>31.935362951417005</v>
      </c>
      <c r="F40" s="19">
        <f t="shared" si="3"/>
        <v>15.967681475708503</v>
      </c>
      <c r="G40" s="19">
        <f t="shared" si="4"/>
        <v>6.3870725902834007</v>
      </c>
      <c r="H40" s="20">
        <f t="shared" si="5"/>
        <v>30.338594803846153</v>
      </c>
    </row>
    <row r="41" spans="1:8" x14ac:dyDescent="0.3">
      <c r="A41" s="8">
        <f t="shared" si="6"/>
        <v>34</v>
      </c>
      <c r="B41" s="18">
        <v>58352.78</v>
      </c>
      <c r="C41" s="18">
        <f t="shared" si="0"/>
        <v>63161.049072000002</v>
      </c>
      <c r="D41" s="18">
        <f t="shared" si="1"/>
        <v>5263.4207560000004</v>
      </c>
      <c r="E41" s="19">
        <f t="shared" si="2"/>
        <v>31.96409365991903</v>
      </c>
      <c r="F41" s="19">
        <f t="shared" si="3"/>
        <v>15.982046829959515</v>
      </c>
      <c r="G41" s="19">
        <f t="shared" si="4"/>
        <v>6.3928187319838061</v>
      </c>
      <c r="H41" s="20">
        <f t="shared" si="5"/>
        <v>30.365888976923078</v>
      </c>
    </row>
    <row r="42" spans="1:8" x14ac:dyDescent="0.3">
      <c r="A42" s="21">
        <f t="shared" si="6"/>
        <v>35</v>
      </c>
      <c r="B42" s="22">
        <v>58401.31</v>
      </c>
      <c r="C42" s="22">
        <f t="shared" si="0"/>
        <v>63213.577943999997</v>
      </c>
      <c r="D42" s="22">
        <f t="shared" si="1"/>
        <v>5267.798162</v>
      </c>
      <c r="E42" s="23">
        <f t="shared" si="2"/>
        <v>31.990677097165989</v>
      </c>
      <c r="F42" s="23">
        <f t="shared" si="3"/>
        <v>15.995338548582994</v>
      </c>
      <c r="G42" s="23">
        <f t="shared" si="4"/>
        <v>6.3981354194331974</v>
      </c>
      <c r="H42" s="24">
        <f t="shared" si="5"/>
        <v>30.391143242307692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59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28017.43</v>
      </c>
      <c r="C7" s="18">
        <f t="shared" ref="C7:C42" si="0">B7*$D$3</f>
        <v>30326.066232000001</v>
      </c>
      <c r="D7" s="18">
        <f t="shared" ref="D7:D42" si="1">B7/12*$D$3</f>
        <v>2527.1721860000002</v>
      </c>
      <c r="E7" s="19">
        <f t="shared" ref="E7:E42" si="2">C7/1976</f>
        <v>15.347199510121458</v>
      </c>
      <c r="F7" s="19">
        <f>E7/2</f>
        <v>7.6735997550607289</v>
      </c>
      <c r="G7" s="19">
        <f>E7/5</f>
        <v>3.0694399020242917</v>
      </c>
      <c r="H7" s="20">
        <f>C7/2080</f>
        <v>14.579839534615385</v>
      </c>
    </row>
    <row r="8" spans="1:8" x14ac:dyDescent="0.3">
      <c r="A8" s="8">
        <f>A7+1</f>
        <v>1</v>
      </c>
      <c r="B8" s="18">
        <v>28899.68</v>
      </c>
      <c r="C8" s="18">
        <f t="shared" si="0"/>
        <v>31281.013632000002</v>
      </c>
      <c r="D8" s="18">
        <f t="shared" si="1"/>
        <v>2606.7511360000003</v>
      </c>
      <c r="E8" s="19">
        <f t="shared" si="2"/>
        <v>15.83047248582996</v>
      </c>
      <c r="F8" s="19">
        <f t="shared" ref="F8:F42" si="3">E8/2</f>
        <v>7.9152362429149798</v>
      </c>
      <c r="G8" s="19">
        <f t="shared" ref="G8:G42" si="4">E8/5</f>
        <v>3.1660944971659921</v>
      </c>
      <c r="H8" s="20">
        <f t="shared" ref="H8:H42" si="5">C8/2080</f>
        <v>15.038948861538463</v>
      </c>
    </row>
    <row r="9" spans="1:8" x14ac:dyDescent="0.3">
      <c r="A9" s="8">
        <f t="shared" ref="A9:A42" si="6">A8+1</f>
        <v>2</v>
      </c>
      <c r="B9" s="18">
        <v>29736.12</v>
      </c>
      <c r="C9" s="18">
        <f t="shared" si="0"/>
        <v>32186.376287999999</v>
      </c>
      <c r="D9" s="18">
        <f t="shared" si="1"/>
        <v>2682.1980239999998</v>
      </c>
      <c r="E9" s="19">
        <f t="shared" si="2"/>
        <v>16.288651967611337</v>
      </c>
      <c r="F9" s="19">
        <f t="shared" si="3"/>
        <v>8.1443259838056683</v>
      </c>
      <c r="G9" s="19">
        <f t="shared" si="4"/>
        <v>3.2577303935222672</v>
      </c>
      <c r="H9" s="20">
        <f t="shared" si="5"/>
        <v>15.474219369230768</v>
      </c>
    </row>
    <row r="10" spans="1:8" x14ac:dyDescent="0.3">
      <c r="A10" s="8">
        <f t="shared" si="6"/>
        <v>3</v>
      </c>
      <c r="B10" s="18">
        <v>30410.18</v>
      </c>
      <c r="C10" s="18">
        <f t="shared" si="0"/>
        <v>32915.978832000001</v>
      </c>
      <c r="D10" s="18">
        <f t="shared" si="1"/>
        <v>2742.9982360000004</v>
      </c>
      <c r="E10" s="19">
        <f t="shared" si="2"/>
        <v>16.657884024291498</v>
      </c>
      <c r="F10" s="19">
        <f t="shared" si="3"/>
        <v>8.3289420121457489</v>
      </c>
      <c r="G10" s="19">
        <f t="shared" si="4"/>
        <v>3.3315768048582997</v>
      </c>
      <c r="H10" s="20">
        <f t="shared" si="5"/>
        <v>15.824989823076923</v>
      </c>
    </row>
    <row r="11" spans="1:8" x14ac:dyDescent="0.3">
      <c r="A11" s="8">
        <f t="shared" si="6"/>
        <v>4</v>
      </c>
      <c r="B11" s="18">
        <v>31484.720000000001</v>
      </c>
      <c r="C11" s="18">
        <f t="shared" si="0"/>
        <v>34079.060927999999</v>
      </c>
      <c r="D11" s="18">
        <f t="shared" si="1"/>
        <v>2839.9217440000002</v>
      </c>
      <c r="E11" s="19">
        <f t="shared" si="2"/>
        <v>17.246488323886638</v>
      </c>
      <c r="F11" s="19">
        <f t="shared" si="3"/>
        <v>8.6232441619433189</v>
      </c>
      <c r="G11" s="19">
        <f t="shared" si="4"/>
        <v>3.4492976647773275</v>
      </c>
      <c r="H11" s="20">
        <f t="shared" si="5"/>
        <v>16.384163907692308</v>
      </c>
    </row>
    <row r="12" spans="1:8" x14ac:dyDescent="0.3">
      <c r="A12" s="8">
        <f t="shared" si="6"/>
        <v>5</v>
      </c>
      <c r="B12" s="18">
        <v>31497.98</v>
      </c>
      <c r="C12" s="18">
        <f t="shared" si="0"/>
        <v>34093.413551999998</v>
      </c>
      <c r="D12" s="18">
        <f t="shared" si="1"/>
        <v>2841.117796</v>
      </c>
      <c r="E12" s="19">
        <f t="shared" si="2"/>
        <v>17.25375179757085</v>
      </c>
      <c r="F12" s="19">
        <f t="shared" si="3"/>
        <v>8.6268758987854248</v>
      </c>
      <c r="G12" s="19">
        <f t="shared" si="4"/>
        <v>3.4507503595141698</v>
      </c>
      <c r="H12" s="20">
        <f t="shared" si="5"/>
        <v>16.391064207692306</v>
      </c>
    </row>
    <row r="13" spans="1:8" x14ac:dyDescent="0.3">
      <c r="A13" s="8">
        <f t="shared" si="6"/>
        <v>6</v>
      </c>
      <c r="B13" s="18">
        <v>32918.76</v>
      </c>
      <c r="C13" s="18">
        <f t="shared" si="0"/>
        <v>35631.265824000002</v>
      </c>
      <c r="D13" s="18">
        <f t="shared" si="1"/>
        <v>2969.272152</v>
      </c>
      <c r="E13" s="19">
        <f t="shared" si="2"/>
        <v>18.032017117408909</v>
      </c>
      <c r="F13" s="19">
        <f t="shared" si="3"/>
        <v>9.0160085587044545</v>
      </c>
      <c r="G13" s="19">
        <f t="shared" si="4"/>
        <v>3.6064034234817819</v>
      </c>
      <c r="H13" s="20">
        <f t="shared" si="5"/>
        <v>17.130416261538464</v>
      </c>
    </row>
    <row r="14" spans="1:8" x14ac:dyDescent="0.3">
      <c r="A14" s="8">
        <f t="shared" si="6"/>
        <v>7</v>
      </c>
      <c r="B14" s="18">
        <v>32918.76</v>
      </c>
      <c r="C14" s="18">
        <f t="shared" si="0"/>
        <v>35631.265824000002</v>
      </c>
      <c r="D14" s="18">
        <f t="shared" si="1"/>
        <v>2969.272152</v>
      </c>
      <c r="E14" s="19">
        <f t="shared" si="2"/>
        <v>18.032017117408909</v>
      </c>
      <c r="F14" s="19">
        <f t="shared" si="3"/>
        <v>9.0160085587044545</v>
      </c>
      <c r="G14" s="19">
        <f t="shared" si="4"/>
        <v>3.6064034234817819</v>
      </c>
      <c r="H14" s="20">
        <f t="shared" si="5"/>
        <v>17.130416261538464</v>
      </c>
    </row>
    <row r="15" spans="1:8" x14ac:dyDescent="0.3">
      <c r="A15" s="8">
        <f t="shared" si="6"/>
        <v>8</v>
      </c>
      <c r="B15" s="18">
        <v>33927.54</v>
      </c>
      <c r="C15" s="18">
        <f t="shared" si="0"/>
        <v>36723.169296</v>
      </c>
      <c r="D15" s="18">
        <f t="shared" si="1"/>
        <v>3060.2641080000003</v>
      </c>
      <c r="E15" s="19">
        <f t="shared" si="2"/>
        <v>18.584599846153846</v>
      </c>
      <c r="F15" s="19">
        <f t="shared" si="3"/>
        <v>9.2922999230769232</v>
      </c>
      <c r="G15" s="19">
        <f t="shared" si="4"/>
        <v>3.7169199692307693</v>
      </c>
      <c r="H15" s="20">
        <f t="shared" si="5"/>
        <v>17.655369853846153</v>
      </c>
    </row>
    <row r="16" spans="1:8" x14ac:dyDescent="0.3">
      <c r="A16" s="8">
        <f t="shared" si="6"/>
        <v>9</v>
      </c>
      <c r="B16" s="18">
        <v>33960.54</v>
      </c>
      <c r="C16" s="18">
        <f t="shared" si="0"/>
        <v>36758.888496</v>
      </c>
      <c r="D16" s="18">
        <f t="shared" si="1"/>
        <v>3063.2407080000003</v>
      </c>
      <c r="E16" s="19">
        <f t="shared" si="2"/>
        <v>18.602676364372471</v>
      </c>
      <c r="F16" s="19">
        <f t="shared" si="3"/>
        <v>9.3013381821862353</v>
      </c>
      <c r="G16" s="19">
        <f t="shared" si="4"/>
        <v>3.720535272874494</v>
      </c>
      <c r="H16" s="20">
        <f t="shared" si="5"/>
        <v>17.672542546153846</v>
      </c>
    </row>
    <row r="17" spans="1:8" x14ac:dyDescent="0.3">
      <c r="A17" s="8">
        <f t="shared" si="6"/>
        <v>10</v>
      </c>
      <c r="B17" s="18">
        <v>35492.080000000002</v>
      </c>
      <c r="C17" s="18">
        <f t="shared" si="0"/>
        <v>38416.627392000002</v>
      </c>
      <c r="D17" s="18">
        <f t="shared" si="1"/>
        <v>3201.3856160000005</v>
      </c>
      <c r="E17" s="19">
        <f t="shared" si="2"/>
        <v>19.441613052631581</v>
      </c>
      <c r="F17" s="19">
        <f t="shared" si="3"/>
        <v>9.7208065263157906</v>
      </c>
      <c r="G17" s="19">
        <f t="shared" si="4"/>
        <v>3.8883226105263162</v>
      </c>
      <c r="H17" s="20">
        <f t="shared" si="5"/>
        <v>18.469532400000002</v>
      </c>
    </row>
    <row r="18" spans="1:8" x14ac:dyDescent="0.3">
      <c r="A18" s="8">
        <f t="shared" si="6"/>
        <v>11</v>
      </c>
      <c r="B18" s="18">
        <v>35503.589999999997</v>
      </c>
      <c r="C18" s="18">
        <f t="shared" si="0"/>
        <v>38429.085815999999</v>
      </c>
      <c r="D18" s="18">
        <f t="shared" si="1"/>
        <v>3202.4238179999998</v>
      </c>
      <c r="E18" s="19">
        <f t="shared" si="2"/>
        <v>19.447917923076922</v>
      </c>
      <c r="F18" s="19">
        <f t="shared" si="3"/>
        <v>9.723958961538461</v>
      </c>
      <c r="G18" s="19">
        <f t="shared" si="4"/>
        <v>3.8895835846153846</v>
      </c>
      <c r="H18" s="20">
        <f t="shared" si="5"/>
        <v>18.475522026923077</v>
      </c>
    </row>
    <row r="19" spans="1:8" x14ac:dyDescent="0.3">
      <c r="A19" s="8">
        <f t="shared" si="6"/>
        <v>12</v>
      </c>
      <c r="B19" s="18">
        <v>37035.1</v>
      </c>
      <c r="C19" s="18">
        <f t="shared" si="0"/>
        <v>40086.792240000002</v>
      </c>
      <c r="D19" s="18">
        <f t="shared" si="1"/>
        <v>3340.5660199999998</v>
      </c>
      <c r="E19" s="19">
        <f t="shared" si="2"/>
        <v>20.286838178137653</v>
      </c>
      <c r="F19" s="19">
        <f t="shared" si="3"/>
        <v>10.143419089068827</v>
      </c>
      <c r="G19" s="19">
        <f t="shared" si="4"/>
        <v>4.0573676356275303</v>
      </c>
      <c r="H19" s="20">
        <f t="shared" si="5"/>
        <v>19.272496269230771</v>
      </c>
    </row>
    <row r="20" spans="1:8" x14ac:dyDescent="0.3">
      <c r="A20" s="8">
        <f t="shared" si="6"/>
        <v>13</v>
      </c>
      <c r="B20" s="18">
        <v>37046.6</v>
      </c>
      <c r="C20" s="18">
        <f t="shared" si="0"/>
        <v>40099.239840000002</v>
      </c>
      <c r="D20" s="18">
        <f t="shared" si="1"/>
        <v>3341.6033200000002</v>
      </c>
      <c r="E20" s="19">
        <f t="shared" si="2"/>
        <v>20.293137570850202</v>
      </c>
      <c r="F20" s="19">
        <f t="shared" si="3"/>
        <v>10.146568785425101</v>
      </c>
      <c r="G20" s="19">
        <f t="shared" si="4"/>
        <v>4.0586275141700403</v>
      </c>
      <c r="H20" s="20">
        <f t="shared" si="5"/>
        <v>19.278480692307692</v>
      </c>
    </row>
    <row r="21" spans="1:8" x14ac:dyDescent="0.3">
      <c r="A21" s="8">
        <f t="shared" si="6"/>
        <v>14</v>
      </c>
      <c r="B21" s="18">
        <v>38578.15</v>
      </c>
      <c r="C21" s="18">
        <f t="shared" si="0"/>
        <v>41756.989560000002</v>
      </c>
      <c r="D21" s="18">
        <f t="shared" si="1"/>
        <v>3479.7491300000002</v>
      </c>
      <c r="E21" s="19">
        <f t="shared" si="2"/>
        <v>21.132079736842105</v>
      </c>
      <c r="F21" s="19">
        <f t="shared" si="3"/>
        <v>10.566039868421052</v>
      </c>
      <c r="G21" s="19">
        <f t="shared" si="4"/>
        <v>4.2264159473684213</v>
      </c>
      <c r="H21" s="20">
        <f t="shared" si="5"/>
        <v>20.075475750000003</v>
      </c>
    </row>
    <row r="22" spans="1:8" x14ac:dyDescent="0.3">
      <c r="A22" s="8">
        <f t="shared" si="6"/>
        <v>15</v>
      </c>
      <c r="B22" s="18">
        <v>38589.61</v>
      </c>
      <c r="C22" s="18">
        <f t="shared" si="0"/>
        <v>41769.393864000005</v>
      </c>
      <c r="D22" s="18">
        <f t="shared" si="1"/>
        <v>3480.7828220000001</v>
      </c>
      <c r="E22" s="19">
        <f t="shared" si="2"/>
        <v>21.138357218623483</v>
      </c>
      <c r="F22" s="19">
        <f t="shared" si="3"/>
        <v>10.569178609311741</v>
      </c>
      <c r="G22" s="19">
        <f t="shared" si="4"/>
        <v>4.2276714437246969</v>
      </c>
      <c r="H22" s="20">
        <f t="shared" si="5"/>
        <v>20.081439357692311</v>
      </c>
    </row>
    <row r="23" spans="1:8" x14ac:dyDescent="0.3">
      <c r="A23" s="8">
        <f t="shared" si="6"/>
        <v>16</v>
      </c>
      <c r="B23" s="18">
        <v>40121.160000000003</v>
      </c>
      <c r="C23" s="18">
        <f t="shared" si="0"/>
        <v>43427.143584000005</v>
      </c>
      <c r="D23" s="18">
        <f t="shared" si="1"/>
        <v>3618.9286320000006</v>
      </c>
      <c r="E23" s="19">
        <f t="shared" si="2"/>
        <v>21.977299384615389</v>
      </c>
      <c r="F23" s="19">
        <f t="shared" si="3"/>
        <v>10.988649692307694</v>
      </c>
      <c r="G23" s="19">
        <f t="shared" si="4"/>
        <v>4.3954598769230779</v>
      </c>
      <c r="H23" s="20">
        <f t="shared" si="5"/>
        <v>20.878434415384618</v>
      </c>
    </row>
    <row r="24" spans="1:8" x14ac:dyDescent="0.3">
      <c r="A24" s="8">
        <f t="shared" si="6"/>
        <v>17</v>
      </c>
      <c r="B24" s="18">
        <v>40136.870000000003</v>
      </c>
      <c r="C24" s="18">
        <f t="shared" si="0"/>
        <v>43444.148088000002</v>
      </c>
      <c r="D24" s="18">
        <f t="shared" si="1"/>
        <v>3620.3456740000001</v>
      </c>
      <c r="E24" s="19">
        <f t="shared" si="2"/>
        <v>21.985904902834008</v>
      </c>
      <c r="F24" s="19">
        <f t="shared" si="3"/>
        <v>10.992952451417004</v>
      </c>
      <c r="G24" s="19">
        <f t="shared" si="4"/>
        <v>4.3971809805668016</v>
      </c>
      <c r="H24" s="20">
        <f t="shared" si="5"/>
        <v>20.886609657692308</v>
      </c>
    </row>
    <row r="25" spans="1:8" x14ac:dyDescent="0.3">
      <c r="A25" s="8">
        <f t="shared" si="6"/>
        <v>18</v>
      </c>
      <c r="B25" s="18">
        <v>41668.42</v>
      </c>
      <c r="C25" s="18">
        <f t="shared" si="0"/>
        <v>45101.897808000002</v>
      </c>
      <c r="D25" s="18">
        <f t="shared" si="1"/>
        <v>3758.4914840000001</v>
      </c>
      <c r="E25" s="19">
        <f t="shared" si="2"/>
        <v>22.82484706882591</v>
      </c>
      <c r="F25" s="19">
        <f t="shared" si="3"/>
        <v>11.412423534412955</v>
      </c>
      <c r="G25" s="19">
        <f t="shared" si="4"/>
        <v>4.5649694137651817</v>
      </c>
      <c r="H25" s="20">
        <f t="shared" si="5"/>
        <v>21.683604715384615</v>
      </c>
    </row>
    <row r="26" spans="1:8" x14ac:dyDescent="0.3">
      <c r="A26" s="8">
        <f t="shared" si="6"/>
        <v>19</v>
      </c>
      <c r="B26" s="18">
        <v>41685.08</v>
      </c>
      <c r="C26" s="18">
        <f t="shared" si="0"/>
        <v>45119.930592000004</v>
      </c>
      <c r="D26" s="18">
        <f t="shared" si="1"/>
        <v>3759.9942160000001</v>
      </c>
      <c r="E26" s="19">
        <f t="shared" si="2"/>
        <v>22.833972971659922</v>
      </c>
      <c r="F26" s="19">
        <f t="shared" si="3"/>
        <v>11.416986485829961</v>
      </c>
      <c r="G26" s="19">
        <f t="shared" si="4"/>
        <v>4.5667945943319843</v>
      </c>
      <c r="H26" s="20">
        <f t="shared" si="5"/>
        <v>21.692274323076926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46777.637016000001</v>
      </c>
      <c r="D27" s="18">
        <f t="shared" si="1"/>
        <v>3898.1364179999996</v>
      </c>
      <c r="E27" s="19">
        <f t="shared" si="2"/>
        <v>23.67289322672065</v>
      </c>
      <c r="F27" s="19">
        <f t="shared" si="3"/>
        <v>11.836446613360325</v>
      </c>
      <c r="G27" s="19">
        <f t="shared" si="4"/>
        <v>4.7345786453441301</v>
      </c>
      <c r="H27" s="20">
        <f t="shared" si="5"/>
        <v>22.489248565384617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46795.648152000002</v>
      </c>
      <c r="D28" s="18">
        <f t="shared" si="1"/>
        <v>3899.6373460000004</v>
      </c>
      <c r="E28" s="19">
        <f t="shared" si="2"/>
        <v>23.68200817408907</v>
      </c>
      <c r="F28" s="19">
        <f t="shared" si="3"/>
        <v>11.841004087044535</v>
      </c>
      <c r="G28" s="19">
        <f t="shared" si="4"/>
        <v>4.7364016348178142</v>
      </c>
      <c r="H28" s="20">
        <f t="shared" si="5"/>
        <v>22.497907765384618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48453.397872000001</v>
      </c>
      <c r="D29" s="18">
        <f t="shared" si="1"/>
        <v>4037.783156</v>
      </c>
      <c r="E29" s="19">
        <f t="shared" si="2"/>
        <v>24.520950340080972</v>
      </c>
      <c r="F29" s="19">
        <f t="shared" si="3"/>
        <v>12.260475170040486</v>
      </c>
      <c r="G29" s="19">
        <f t="shared" si="4"/>
        <v>4.9041900680161943</v>
      </c>
      <c r="H29" s="20">
        <f t="shared" si="5"/>
        <v>23.294902823076924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50129.13708</v>
      </c>
      <c r="D30" s="18">
        <f t="shared" si="1"/>
        <v>4177.4280900000003</v>
      </c>
      <c r="E30" s="19">
        <f t="shared" si="2"/>
        <v>25.368996497975708</v>
      </c>
      <c r="F30" s="19">
        <f t="shared" si="3"/>
        <v>12.684498248987854</v>
      </c>
      <c r="G30" s="19">
        <f t="shared" si="4"/>
        <v>5.0737992995951418</v>
      </c>
      <c r="H30" s="20">
        <f t="shared" si="5"/>
        <v>24.100546673076924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51786.8868</v>
      </c>
      <c r="D31" s="18">
        <f t="shared" si="1"/>
        <v>4315.5739000000003</v>
      </c>
      <c r="E31" s="19">
        <f t="shared" si="2"/>
        <v>26.20793866396761</v>
      </c>
      <c r="F31" s="19">
        <f t="shared" si="3"/>
        <v>13.103969331983805</v>
      </c>
      <c r="G31" s="19">
        <f t="shared" si="4"/>
        <v>5.2415877327935219</v>
      </c>
      <c r="H31" s="20">
        <f t="shared" si="5"/>
        <v>24.89754173076923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51898.850256000005</v>
      </c>
      <c r="D32" s="18">
        <f t="shared" si="1"/>
        <v>4324.9041880000004</v>
      </c>
      <c r="E32" s="19">
        <f t="shared" si="2"/>
        <v>26.264600331983807</v>
      </c>
      <c r="F32" s="19">
        <f t="shared" si="3"/>
        <v>13.132300165991904</v>
      </c>
      <c r="G32" s="19">
        <f t="shared" si="4"/>
        <v>5.2529200663967615</v>
      </c>
      <c r="H32" s="20">
        <f t="shared" si="5"/>
        <v>24.951370315384619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51985.940160000006</v>
      </c>
      <c r="D33" s="18">
        <f t="shared" si="1"/>
        <v>4332.1616800000002</v>
      </c>
      <c r="E33" s="19">
        <f t="shared" si="2"/>
        <v>26.30867417004049</v>
      </c>
      <c r="F33" s="19">
        <f t="shared" si="3"/>
        <v>13.154337085020245</v>
      </c>
      <c r="G33" s="19">
        <f t="shared" si="4"/>
        <v>5.2617348340080978</v>
      </c>
      <c r="H33" s="20">
        <f t="shared" si="5"/>
        <v>24.993240461538463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52084.741632000005</v>
      </c>
      <c r="D34" s="18">
        <f t="shared" si="1"/>
        <v>4340.3951360000001</v>
      </c>
      <c r="E34" s="19">
        <f t="shared" si="2"/>
        <v>26.358674914979758</v>
      </c>
      <c r="F34" s="19">
        <f t="shared" si="3"/>
        <v>13.179337457489879</v>
      </c>
      <c r="G34" s="19">
        <f t="shared" si="4"/>
        <v>5.2717349829959517</v>
      </c>
      <c r="H34" s="20">
        <f t="shared" si="5"/>
        <v>25.04074116923077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52159.524647999999</v>
      </c>
      <c r="D35" s="18">
        <f t="shared" si="1"/>
        <v>4346.6270539999996</v>
      </c>
      <c r="E35" s="19">
        <f t="shared" si="2"/>
        <v>26.396520570850203</v>
      </c>
      <c r="F35" s="19">
        <f t="shared" si="3"/>
        <v>13.198260285425102</v>
      </c>
      <c r="G35" s="19">
        <f t="shared" si="4"/>
        <v>5.2793041141700403</v>
      </c>
      <c r="H35" s="20">
        <f t="shared" si="5"/>
        <v>25.076694542307692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52228.765776</v>
      </c>
      <c r="D36" s="18">
        <f t="shared" si="1"/>
        <v>4352.397148</v>
      </c>
      <c r="E36" s="19">
        <f t="shared" si="2"/>
        <v>26.431561627530364</v>
      </c>
      <c r="F36" s="19">
        <f t="shared" si="3"/>
        <v>13.215780813765182</v>
      </c>
      <c r="G36" s="19">
        <f t="shared" si="4"/>
        <v>5.2863123255060724</v>
      </c>
      <c r="H36" s="20">
        <f t="shared" si="5"/>
        <v>25.109983546153845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52292.962920000005</v>
      </c>
      <c r="D37" s="18">
        <f t="shared" si="1"/>
        <v>4357.7469100000008</v>
      </c>
      <c r="E37" s="19">
        <f t="shared" si="2"/>
        <v>26.464050060728749</v>
      </c>
      <c r="F37" s="19">
        <f t="shared" si="3"/>
        <v>13.232025030364374</v>
      </c>
      <c r="G37" s="19">
        <f t="shared" si="4"/>
        <v>5.2928100121457495</v>
      </c>
      <c r="H37" s="20">
        <f t="shared" si="5"/>
        <v>25.140847557692311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52352.375856000006</v>
      </c>
      <c r="D38" s="18">
        <f t="shared" si="1"/>
        <v>4362.6979879999999</v>
      </c>
      <c r="E38" s="19">
        <f t="shared" si="2"/>
        <v>26.494117336032392</v>
      </c>
      <c r="F38" s="19">
        <f t="shared" si="3"/>
        <v>13.247058668016196</v>
      </c>
      <c r="G38" s="19">
        <f t="shared" si="4"/>
        <v>5.2988234672064785</v>
      </c>
      <c r="H38" s="20">
        <f t="shared" si="5"/>
        <v>25.169411469230774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52407.405072000001</v>
      </c>
      <c r="D39" s="18">
        <f t="shared" si="1"/>
        <v>4367.2837559999998</v>
      </c>
      <c r="E39" s="19">
        <f t="shared" si="2"/>
        <v>26.521966129554656</v>
      </c>
      <c r="F39" s="19">
        <f t="shared" si="3"/>
        <v>13.260983064777328</v>
      </c>
      <c r="G39" s="19">
        <f t="shared" si="4"/>
        <v>5.304393225910931</v>
      </c>
      <c r="H39" s="20">
        <f t="shared" si="5"/>
        <v>25.195867823076924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52458.342815999997</v>
      </c>
      <c r="D40" s="18">
        <f t="shared" si="1"/>
        <v>4371.5285679999997</v>
      </c>
      <c r="E40" s="19">
        <f t="shared" si="2"/>
        <v>26.547744340080971</v>
      </c>
      <c r="F40" s="19">
        <f t="shared" si="3"/>
        <v>13.273872170040486</v>
      </c>
      <c r="G40" s="19">
        <f t="shared" si="4"/>
        <v>5.3095488680161944</v>
      </c>
      <c r="H40" s="20">
        <f t="shared" si="5"/>
        <v>25.220357123076923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52505.535456000005</v>
      </c>
      <c r="D41" s="18">
        <f t="shared" si="1"/>
        <v>4375.4612880000004</v>
      </c>
      <c r="E41" s="19">
        <f t="shared" si="2"/>
        <v>26.571627255060733</v>
      </c>
      <c r="F41" s="19">
        <f t="shared" si="3"/>
        <v>13.285813627530366</v>
      </c>
      <c r="G41" s="19">
        <f t="shared" si="4"/>
        <v>5.3143254510121469</v>
      </c>
      <c r="H41" s="20">
        <f t="shared" si="5"/>
        <v>25.243045892307695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52549.210296000005</v>
      </c>
      <c r="D42" s="22">
        <f t="shared" si="1"/>
        <v>4379.1008579999998</v>
      </c>
      <c r="E42" s="23">
        <f t="shared" si="2"/>
        <v>26.593729906882594</v>
      </c>
      <c r="F42" s="23">
        <f t="shared" si="3"/>
        <v>13.296864953441297</v>
      </c>
      <c r="G42" s="23">
        <f t="shared" si="4"/>
        <v>5.3187459813765186</v>
      </c>
      <c r="H42" s="24">
        <f t="shared" si="5"/>
        <v>25.264043411538463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70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30897.759999999998</v>
      </c>
      <c r="C7" s="18">
        <f t="shared" ref="C7:C42" si="0">B7*$D$3</f>
        <v>33443.735423999999</v>
      </c>
      <c r="D7" s="18">
        <f t="shared" ref="D7:D42" si="1">B7/12*$D$3</f>
        <v>2786.9779519999997</v>
      </c>
      <c r="E7" s="19">
        <f t="shared" ref="E7:E42" si="2">C7/1976</f>
        <v>16.924967319838057</v>
      </c>
      <c r="F7" s="19">
        <f>E7/2</f>
        <v>8.4624836599190285</v>
      </c>
      <c r="G7" s="19">
        <f>E7/5</f>
        <v>3.3849934639676116</v>
      </c>
      <c r="H7" s="20">
        <f>C7/2080</f>
        <v>16.078718953846153</v>
      </c>
    </row>
    <row r="8" spans="1:8" x14ac:dyDescent="0.3">
      <c r="A8" s="8">
        <f>A7+1</f>
        <v>1</v>
      </c>
      <c r="B8" s="18">
        <v>31597.08</v>
      </c>
      <c r="C8" s="18">
        <f t="shared" si="0"/>
        <v>34200.679392000005</v>
      </c>
      <c r="D8" s="18">
        <f t="shared" si="1"/>
        <v>2850.0566160000003</v>
      </c>
      <c r="E8" s="19">
        <f t="shared" si="2"/>
        <v>17.308036129554658</v>
      </c>
      <c r="F8" s="19">
        <f t="shared" ref="F8:F42" si="3">E8/2</f>
        <v>8.654018064777329</v>
      </c>
      <c r="G8" s="19">
        <f t="shared" ref="G8:G42" si="4">E8/5</f>
        <v>3.4616072259109316</v>
      </c>
      <c r="H8" s="20">
        <f t="shared" ref="H8:H42" si="5">C8/2080</f>
        <v>16.442634323076927</v>
      </c>
    </row>
    <row r="9" spans="1:8" x14ac:dyDescent="0.3">
      <c r="A9" s="8">
        <f t="shared" ref="A9:A42" si="6">A8+1</f>
        <v>2</v>
      </c>
      <c r="B9" s="18">
        <v>32554.9</v>
      </c>
      <c r="C9" s="18">
        <f t="shared" si="0"/>
        <v>35237.423760000005</v>
      </c>
      <c r="D9" s="18">
        <f t="shared" si="1"/>
        <v>2936.4519799999998</v>
      </c>
      <c r="E9" s="19">
        <f t="shared" si="2"/>
        <v>17.832704331983809</v>
      </c>
      <c r="F9" s="19">
        <f t="shared" si="3"/>
        <v>8.9163521659919045</v>
      </c>
      <c r="G9" s="19">
        <f t="shared" si="4"/>
        <v>3.5665408663967617</v>
      </c>
      <c r="H9" s="20">
        <f t="shared" si="5"/>
        <v>16.941069115384618</v>
      </c>
    </row>
    <row r="10" spans="1:8" x14ac:dyDescent="0.3">
      <c r="A10" s="8">
        <f t="shared" si="6"/>
        <v>3</v>
      </c>
      <c r="B10" s="18">
        <v>33633.79</v>
      </c>
      <c r="C10" s="18">
        <f t="shared" si="0"/>
        <v>36405.214295999998</v>
      </c>
      <c r="D10" s="18">
        <f t="shared" si="1"/>
        <v>3033.7678580000002</v>
      </c>
      <c r="E10" s="19">
        <f t="shared" si="2"/>
        <v>18.423691445344129</v>
      </c>
      <c r="F10" s="19">
        <f t="shared" si="3"/>
        <v>9.2118457226720647</v>
      </c>
      <c r="G10" s="19">
        <f t="shared" si="4"/>
        <v>3.6847382890688261</v>
      </c>
      <c r="H10" s="20">
        <f t="shared" si="5"/>
        <v>17.502506873076921</v>
      </c>
    </row>
    <row r="11" spans="1:8" x14ac:dyDescent="0.3">
      <c r="A11" s="8">
        <f t="shared" si="6"/>
        <v>4</v>
      </c>
      <c r="B11" s="18">
        <v>34587.269999999997</v>
      </c>
      <c r="C11" s="18">
        <f t="shared" si="0"/>
        <v>37437.261048</v>
      </c>
      <c r="D11" s="18">
        <f t="shared" si="1"/>
        <v>3119.7717539999994</v>
      </c>
      <c r="E11" s="19">
        <f t="shared" si="2"/>
        <v>18.945982311740892</v>
      </c>
      <c r="F11" s="19">
        <f t="shared" si="3"/>
        <v>9.4729911558704458</v>
      </c>
      <c r="G11" s="19">
        <f t="shared" si="4"/>
        <v>3.7891964623481784</v>
      </c>
      <c r="H11" s="20">
        <f t="shared" si="5"/>
        <v>17.998683196153845</v>
      </c>
    </row>
    <row r="12" spans="1:8" x14ac:dyDescent="0.3">
      <c r="A12" s="8">
        <f t="shared" si="6"/>
        <v>5</v>
      </c>
      <c r="B12" s="18">
        <v>35057.910000000003</v>
      </c>
      <c r="C12" s="18">
        <f t="shared" si="0"/>
        <v>37946.681784000008</v>
      </c>
      <c r="D12" s="18">
        <f t="shared" si="1"/>
        <v>3162.2234820000003</v>
      </c>
      <c r="E12" s="19">
        <f t="shared" si="2"/>
        <v>19.203786327935227</v>
      </c>
      <c r="F12" s="19">
        <f t="shared" si="3"/>
        <v>9.6018931639676133</v>
      </c>
      <c r="G12" s="19">
        <f t="shared" si="4"/>
        <v>3.8407572655870452</v>
      </c>
      <c r="H12" s="20">
        <f t="shared" si="5"/>
        <v>18.243597011538466</v>
      </c>
    </row>
    <row r="13" spans="1:8" x14ac:dyDescent="0.3">
      <c r="A13" s="8">
        <f t="shared" si="6"/>
        <v>6</v>
      </c>
      <c r="B13" s="18">
        <v>36081.919999999998</v>
      </c>
      <c r="C13" s="18">
        <f t="shared" si="0"/>
        <v>39055.070207999997</v>
      </c>
      <c r="D13" s="18">
        <f t="shared" si="1"/>
        <v>3254.5891839999999</v>
      </c>
      <c r="E13" s="19">
        <f t="shared" si="2"/>
        <v>19.764711643724695</v>
      </c>
      <c r="F13" s="19">
        <f t="shared" si="3"/>
        <v>9.8823558218623475</v>
      </c>
      <c r="G13" s="19">
        <f t="shared" si="4"/>
        <v>3.952942328744939</v>
      </c>
      <c r="H13" s="20">
        <f t="shared" si="5"/>
        <v>18.77647606153846</v>
      </c>
    </row>
    <row r="14" spans="1:8" x14ac:dyDescent="0.3">
      <c r="A14" s="8">
        <f t="shared" si="6"/>
        <v>7</v>
      </c>
      <c r="B14" s="18">
        <v>37414.49</v>
      </c>
      <c r="C14" s="18">
        <f t="shared" si="0"/>
        <v>40497.443976000002</v>
      </c>
      <c r="D14" s="18">
        <f t="shared" si="1"/>
        <v>3374.786998</v>
      </c>
      <c r="E14" s="19">
        <f t="shared" si="2"/>
        <v>20.494657882591095</v>
      </c>
      <c r="F14" s="19">
        <f t="shared" si="3"/>
        <v>10.247328941295548</v>
      </c>
      <c r="G14" s="19">
        <f t="shared" si="4"/>
        <v>4.0989315765182193</v>
      </c>
      <c r="H14" s="20">
        <f t="shared" si="5"/>
        <v>19.469924988461539</v>
      </c>
    </row>
    <row r="15" spans="1:8" x14ac:dyDescent="0.3">
      <c r="A15" s="8">
        <f t="shared" si="6"/>
        <v>8</v>
      </c>
      <c r="B15" s="18">
        <v>37815.019999999997</v>
      </c>
      <c r="C15" s="18">
        <f t="shared" si="0"/>
        <v>40930.977648</v>
      </c>
      <c r="D15" s="18">
        <f t="shared" si="1"/>
        <v>3410.914804</v>
      </c>
      <c r="E15" s="19">
        <f t="shared" si="2"/>
        <v>20.71405751417004</v>
      </c>
      <c r="F15" s="19">
        <f t="shared" si="3"/>
        <v>10.35702875708502</v>
      </c>
      <c r="G15" s="19">
        <f t="shared" si="4"/>
        <v>4.1428115028340082</v>
      </c>
      <c r="H15" s="20">
        <f t="shared" si="5"/>
        <v>19.678354638461538</v>
      </c>
    </row>
    <row r="16" spans="1:8" x14ac:dyDescent="0.3">
      <c r="A16" s="8">
        <f t="shared" si="6"/>
        <v>9</v>
      </c>
      <c r="B16" s="18">
        <v>38656.28</v>
      </c>
      <c r="C16" s="18">
        <f t="shared" si="0"/>
        <v>41841.557472</v>
      </c>
      <c r="D16" s="18">
        <f t="shared" si="1"/>
        <v>3486.796456</v>
      </c>
      <c r="E16" s="19">
        <f t="shared" si="2"/>
        <v>21.174877263157896</v>
      </c>
      <c r="F16" s="19">
        <f t="shared" si="3"/>
        <v>10.587438631578948</v>
      </c>
      <c r="G16" s="19">
        <f t="shared" si="4"/>
        <v>4.2349754526315788</v>
      </c>
      <c r="H16" s="20">
        <f t="shared" si="5"/>
        <v>20.116133399999999</v>
      </c>
    </row>
    <row r="17" spans="1:8" x14ac:dyDescent="0.3">
      <c r="A17" s="8">
        <f t="shared" si="6"/>
        <v>10</v>
      </c>
      <c r="B17" s="18">
        <v>39260.639999999999</v>
      </c>
      <c r="C17" s="18">
        <f t="shared" si="0"/>
        <v>42495.716736000002</v>
      </c>
      <c r="D17" s="18">
        <f t="shared" si="1"/>
        <v>3541.3097279999997</v>
      </c>
      <c r="E17" s="19">
        <f t="shared" si="2"/>
        <v>21.505929522267209</v>
      </c>
      <c r="F17" s="19">
        <f t="shared" si="3"/>
        <v>10.752964761133605</v>
      </c>
      <c r="G17" s="19">
        <f t="shared" si="4"/>
        <v>4.3011859044534422</v>
      </c>
      <c r="H17" s="20">
        <f t="shared" si="5"/>
        <v>20.430633046153847</v>
      </c>
    </row>
    <row r="18" spans="1:8" x14ac:dyDescent="0.3">
      <c r="A18" s="8">
        <f t="shared" si="6"/>
        <v>11</v>
      </c>
      <c r="B18" s="18">
        <v>39811.480000000003</v>
      </c>
      <c r="C18" s="18">
        <f t="shared" si="0"/>
        <v>43091.945952000002</v>
      </c>
      <c r="D18" s="18">
        <f t="shared" si="1"/>
        <v>3590.995496</v>
      </c>
      <c r="E18" s="19">
        <f t="shared" si="2"/>
        <v>21.807664955465587</v>
      </c>
      <c r="F18" s="19">
        <f t="shared" si="3"/>
        <v>10.903832477732793</v>
      </c>
      <c r="G18" s="19">
        <f t="shared" si="4"/>
        <v>4.3615329910931173</v>
      </c>
      <c r="H18" s="20">
        <f t="shared" si="5"/>
        <v>20.717281707692308</v>
      </c>
    </row>
    <row r="19" spans="1:8" x14ac:dyDescent="0.3">
      <c r="A19" s="8">
        <f t="shared" si="6"/>
        <v>12</v>
      </c>
      <c r="B19" s="18">
        <v>40711.129999999997</v>
      </c>
      <c r="C19" s="18">
        <f t="shared" si="0"/>
        <v>44065.727112</v>
      </c>
      <c r="D19" s="18">
        <f t="shared" si="1"/>
        <v>3672.1439259999997</v>
      </c>
      <c r="E19" s="19">
        <f t="shared" si="2"/>
        <v>22.300469186234817</v>
      </c>
      <c r="F19" s="19">
        <f t="shared" si="3"/>
        <v>11.150234593117409</v>
      </c>
      <c r="G19" s="19">
        <f t="shared" si="4"/>
        <v>4.4600938372469638</v>
      </c>
      <c r="H19" s="20">
        <f t="shared" si="5"/>
        <v>21.185445726923078</v>
      </c>
    </row>
    <row r="20" spans="1:8" x14ac:dyDescent="0.3">
      <c r="A20" s="8">
        <f t="shared" si="6"/>
        <v>13</v>
      </c>
      <c r="B20" s="18">
        <v>41013.19</v>
      </c>
      <c r="C20" s="18">
        <f t="shared" si="0"/>
        <v>44392.676856000006</v>
      </c>
      <c r="D20" s="18">
        <f t="shared" si="1"/>
        <v>3699.3897380000003</v>
      </c>
      <c r="E20" s="19">
        <f t="shared" si="2"/>
        <v>22.465929582995955</v>
      </c>
      <c r="F20" s="19">
        <f t="shared" si="3"/>
        <v>11.232964791497977</v>
      </c>
      <c r="G20" s="19">
        <f t="shared" si="4"/>
        <v>4.4931859165991908</v>
      </c>
      <c r="H20" s="20">
        <f t="shared" si="5"/>
        <v>21.342633103846158</v>
      </c>
    </row>
    <row r="21" spans="1:8" x14ac:dyDescent="0.3">
      <c r="A21" s="8">
        <f t="shared" si="6"/>
        <v>14</v>
      </c>
      <c r="B21" s="18">
        <v>42084.77</v>
      </c>
      <c r="C21" s="18">
        <f t="shared" si="0"/>
        <v>45552.555047999995</v>
      </c>
      <c r="D21" s="18">
        <f t="shared" si="1"/>
        <v>3796.0462539999999</v>
      </c>
      <c r="E21" s="19">
        <f t="shared" si="2"/>
        <v>23.052912473684209</v>
      </c>
      <c r="F21" s="19">
        <f t="shared" si="3"/>
        <v>11.526456236842105</v>
      </c>
      <c r="G21" s="19">
        <f t="shared" si="4"/>
        <v>4.6105824947368417</v>
      </c>
      <c r="H21" s="20">
        <f t="shared" si="5"/>
        <v>21.900266849999998</v>
      </c>
    </row>
    <row r="22" spans="1:8" x14ac:dyDescent="0.3">
      <c r="A22" s="8">
        <f t="shared" si="6"/>
        <v>15</v>
      </c>
      <c r="B22" s="18">
        <v>42351.05</v>
      </c>
      <c r="C22" s="18">
        <f t="shared" si="0"/>
        <v>45840.776520000007</v>
      </c>
      <c r="D22" s="18">
        <f t="shared" si="1"/>
        <v>3820.0647100000006</v>
      </c>
      <c r="E22" s="19">
        <f t="shared" si="2"/>
        <v>23.198773542510125</v>
      </c>
      <c r="F22" s="19">
        <f t="shared" si="3"/>
        <v>11.599386771255062</v>
      </c>
      <c r="G22" s="19">
        <f t="shared" si="4"/>
        <v>4.639754708502025</v>
      </c>
      <c r="H22" s="20">
        <f t="shared" si="5"/>
        <v>22.038834865384619</v>
      </c>
    </row>
    <row r="23" spans="1:8" x14ac:dyDescent="0.3">
      <c r="A23" s="8">
        <f t="shared" si="6"/>
        <v>16</v>
      </c>
      <c r="B23" s="18">
        <v>43753.53</v>
      </c>
      <c r="C23" s="18">
        <f t="shared" si="0"/>
        <v>47358.820871999997</v>
      </c>
      <c r="D23" s="18">
        <f t="shared" si="1"/>
        <v>3946.5684060000003</v>
      </c>
      <c r="E23" s="19">
        <f t="shared" si="2"/>
        <v>23.96701461133603</v>
      </c>
      <c r="F23" s="19">
        <f t="shared" si="3"/>
        <v>11.983507305668015</v>
      </c>
      <c r="G23" s="19">
        <f t="shared" si="4"/>
        <v>4.7934029222672061</v>
      </c>
      <c r="H23" s="20">
        <f t="shared" si="5"/>
        <v>22.768663880769228</v>
      </c>
    </row>
    <row r="24" spans="1:8" x14ac:dyDescent="0.3">
      <c r="A24" s="8">
        <f t="shared" si="6"/>
        <v>17</v>
      </c>
      <c r="B24" s="18">
        <v>44470.16</v>
      </c>
      <c r="C24" s="18">
        <f t="shared" si="0"/>
        <v>48134.501184000008</v>
      </c>
      <c r="D24" s="18">
        <f t="shared" si="1"/>
        <v>4011.2084320000004</v>
      </c>
      <c r="E24" s="19">
        <f t="shared" si="2"/>
        <v>24.359565376518223</v>
      </c>
      <c r="F24" s="19">
        <f t="shared" si="3"/>
        <v>12.179782688259111</v>
      </c>
      <c r="G24" s="19">
        <f t="shared" si="4"/>
        <v>4.8719130753036444</v>
      </c>
      <c r="H24" s="20">
        <f t="shared" si="5"/>
        <v>23.141587107692313</v>
      </c>
    </row>
    <row r="25" spans="1:8" x14ac:dyDescent="0.3">
      <c r="A25" s="8">
        <f t="shared" si="6"/>
        <v>18</v>
      </c>
      <c r="B25" s="18">
        <v>45370.42</v>
      </c>
      <c r="C25" s="18">
        <f t="shared" si="0"/>
        <v>49108.942607999998</v>
      </c>
      <c r="D25" s="18">
        <f t="shared" si="1"/>
        <v>4092.4118840000001</v>
      </c>
      <c r="E25" s="19">
        <f t="shared" si="2"/>
        <v>24.852703748987853</v>
      </c>
      <c r="F25" s="19">
        <f t="shared" si="3"/>
        <v>12.426351874493927</v>
      </c>
      <c r="G25" s="19">
        <f t="shared" si="4"/>
        <v>4.9705407497975704</v>
      </c>
      <c r="H25" s="20">
        <f t="shared" si="5"/>
        <v>23.610068561538462</v>
      </c>
    </row>
    <row r="26" spans="1:8" x14ac:dyDescent="0.3">
      <c r="A26" s="8">
        <f t="shared" si="6"/>
        <v>19</v>
      </c>
      <c r="B26" s="18">
        <v>46167.44</v>
      </c>
      <c r="C26" s="18">
        <f t="shared" si="0"/>
        <v>49971.637056000007</v>
      </c>
      <c r="D26" s="18">
        <f t="shared" si="1"/>
        <v>4164.3030880000006</v>
      </c>
      <c r="E26" s="19">
        <f t="shared" si="2"/>
        <v>25.289290008097169</v>
      </c>
      <c r="F26" s="19">
        <f t="shared" si="3"/>
        <v>12.644645004048584</v>
      </c>
      <c r="G26" s="19">
        <f t="shared" si="4"/>
        <v>5.0578580016194339</v>
      </c>
      <c r="H26" s="20">
        <f t="shared" si="5"/>
        <v>24.024825507692309</v>
      </c>
    </row>
    <row r="27" spans="1:8" x14ac:dyDescent="0.3">
      <c r="A27" s="8">
        <f t="shared" si="6"/>
        <v>20</v>
      </c>
      <c r="B27" s="18">
        <v>46262.71</v>
      </c>
      <c r="C27" s="18">
        <f t="shared" si="0"/>
        <v>50074.757303999999</v>
      </c>
      <c r="D27" s="18">
        <f t="shared" si="1"/>
        <v>4172.8964420000002</v>
      </c>
      <c r="E27" s="19">
        <f t="shared" si="2"/>
        <v>25.341476368421052</v>
      </c>
      <c r="F27" s="19">
        <f t="shared" si="3"/>
        <v>12.670738184210526</v>
      </c>
      <c r="G27" s="19">
        <f t="shared" si="4"/>
        <v>5.0682952736842104</v>
      </c>
      <c r="H27" s="20">
        <f t="shared" si="5"/>
        <v>24.074402549999999</v>
      </c>
    </row>
    <row r="28" spans="1:8" x14ac:dyDescent="0.3">
      <c r="A28" s="8">
        <f t="shared" si="6"/>
        <v>21</v>
      </c>
      <c r="B28" s="18">
        <v>47107.8</v>
      </c>
      <c r="C28" s="18">
        <f t="shared" si="0"/>
        <v>50989.482720000007</v>
      </c>
      <c r="D28" s="18">
        <f t="shared" si="1"/>
        <v>4249.12356</v>
      </c>
      <c r="E28" s="19">
        <f t="shared" si="2"/>
        <v>25.804394089068829</v>
      </c>
      <c r="F28" s="19">
        <f t="shared" si="3"/>
        <v>12.902197044534415</v>
      </c>
      <c r="G28" s="19">
        <f t="shared" si="4"/>
        <v>5.1608788178137655</v>
      </c>
      <c r="H28" s="20">
        <f t="shared" si="5"/>
        <v>24.514174384615387</v>
      </c>
    </row>
    <row r="29" spans="1:8" x14ac:dyDescent="0.3">
      <c r="A29" s="8">
        <f t="shared" si="6"/>
        <v>22</v>
      </c>
      <c r="B29" s="18">
        <v>47180.56</v>
      </c>
      <c r="C29" s="18">
        <f t="shared" si="0"/>
        <v>51068.238143999995</v>
      </c>
      <c r="D29" s="18">
        <f t="shared" si="1"/>
        <v>4255.6865120000002</v>
      </c>
      <c r="E29" s="19">
        <f t="shared" si="2"/>
        <v>25.844250072874491</v>
      </c>
      <c r="F29" s="19">
        <f t="shared" si="3"/>
        <v>12.922125036437246</v>
      </c>
      <c r="G29" s="19">
        <f t="shared" si="4"/>
        <v>5.1688500145748986</v>
      </c>
      <c r="H29" s="20">
        <f t="shared" si="5"/>
        <v>24.552037569230766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52825.666079999995</v>
      </c>
      <c r="D30" s="18">
        <f t="shared" si="1"/>
        <v>4402.1388399999996</v>
      </c>
      <c r="E30" s="19">
        <f t="shared" si="2"/>
        <v>26.73363668016194</v>
      </c>
      <c r="F30" s="19">
        <f t="shared" si="3"/>
        <v>13.36681834008097</v>
      </c>
      <c r="G30" s="19">
        <f t="shared" si="4"/>
        <v>5.3467273360323881</v>
      </c>
      <c r="H30" s="20">
        <f t="shared" si="5"/>
        <v>25.396954846153843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54570.646415999996</v>
      </c>
      <c r="D31" s="18">
        <f t="shared" si="1"/>
        <v>4547.553868</v>
      </c>
      <c r="E31" s="19">
        <f t="shared" si="2"/>
        <v>27.61672389473684</v>
      </c>
      <c r="F31" s="19">
        <f t="shared" si="3"/>
        <v>13.80836194736842</v>
      </c>
      <c r="G31" s="19">
        <f t="shared" si="4"/>
        <v>5.5233447789473678</v>
      </c>
      <c r="H31" s="20">
        <f t="shared" si="5"/>
        <v>26.235887699999999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54682.079496000006</v>
      </c>
      <c r="D32" s="18">
        <f t="shared" si="1"/>
        <v>4556.8399579999996</v>
      </c>
      <c r="E32" s="19">
        <f t="shared" si="2"/>
        <v>27.673117153846157</v>
      </c>
      <c r="F32" s="19">
        <f t="shared" si="3"/>
        <v>13.836558576923078</v>
      </c>
      <c r="G32" s="19">
        <f t="shared" si="4"/>
        <v>5.5346234307692317</v>
      </c>
      <c r="H32" s="20">
        <f t="shared" si="5"/>
        <v>26.289461296153849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54773.845368000002</v>
      </c>
      <c r="D33" s="18">
        <f t="shared" si="1"/>
        <v>4564.4871140000005</v>
      </c>
      <c r="E33" s="19">
        <f t="shared" si="2"/>
        <v>27.719557372469637</v>
      </c>
      <c r="F33" s="19">
        <f t="shared" si="3"/>
        <v>13.859778686234819</v>
      </c>
      <c r="G33" s="19">
        <f t="shared" si="4"/>
        <v>5.5439114744939273</v>
      </c>
      <c r="H33" s="20">
        <f t="shared" si="5"/>
        <v>26.333579503846156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54871.369608000001</v>
      </c>
      <c r="D34" s="18">
        <f t="shared" si="1"/>
        <v>4572.6141340000004</v>
      </c>
      <c r="E34" s="19">
        <f t="shared" si="2"/>
        <v>27.76891174493927</v>
      </c>
      <c r="F34" s="19">
        <f t="shared" si="3"/>
        <v>13.884455872469635</v>
      </c>
      <c r="G34" s="19">
        <f t="shared" si="4"/>
        <v>5.5537823489878537</v>
      </c>
      <c r="H34" s="20">
        <f t="shared" si="5"/>
        <v>26.380466157692307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54950.146679999998</v>
      </c>
      <c r="D35" s="18">
        <f t="shared" si="1"/>
        <v>4579.1788900000001</v>
      </c>
      <c r="E35" s="19">
        <f t="shared" si="2"/>
        <v>27.808778684210527</v>
      </c>
      <c r="F35" s="19">
        <f t="shared" si="3"/>
        <v>13.904389342105263</v>
      </c>
      <c r="G35" s="19">
        <f t="shared" si="4"/>
        <v>5.5617557368421053</v>
      </c>
      <c r="H35" s="20">
        <f t="shared" si="5"/>
        <v>26.418339749999998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55023.100440000002</v>
      </c>
      <c r="D36" s="18">
        <f t="shared" si="1"/>
        <v>4585.2583699999996</v>
      </c>
      <c r="E36" s="19">
        <f t="shared" si="2"/>
        <v>27.845698603238869</v>
      </c>
      <c r="F36" s="19">
        <f t="shared" si="3"/>
        <v>13.922849301619435</v>
      </c>
      <c r="G36" s="19">
        <f t="shared" si="4"/>
        <v>5.5691397206477742</v>
      </c>
      <c r="H36" s="20">
        <f t="shared" si="5"/>
        <v>26.453413673076923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55090.728792000002</v>
      </c>
      <c r="D37" s="18">
        <f t="shared" si="1"/>
        <v>4590.8940659999998</v>
      </c>
      <c r="E37" s="19">
        <f t="shared" si="2"/>
        <v>27.879923477732795</v>
      </c>
      <c r="F37" s="19">
        <f t="shared" si="3"/>
        <v>13.939961738866398</v>
      </c>
      <c r="G37" s="19">
        <f t="shared" si="4"/>
        <v>5.5759846955465591</v>
      </c>
      <c r="H37" s="20">
        <f t="shared" si="5"/>
        <v>26.485927303846154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55153.313160000005</v>
      </c>
      <c r="D38" s="18">
        <f t="shared" si="1"/>
        <v>4596.1094300000004</v>
      </c>
      <c r="E38" s="19">
        <f t="shared" si="2"/>
        <v>27.911595728744942</v>
      </c>
      <c r="F38" s="19">
        <f t="shared" si="3"/>
        <v>13.955797864372471</v>
      </c>
      <c r="G38" s="19">
        <f t="shared" si="4"/>
        <v>5.582319145748988</v>
      </c>
      <c r="H38" s="20">
        <f t="shared" si="5"/>
        <v>26.516015942307696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55211.286504000003</v>
      </c>
      <c r="D39" s="18">
        <f t="shared" si="1"/>
        <v>4600.9405420000003</v>
      </c>
      <c r="E39" s="19">
        <f t="shared" si="2"/>
        <v>27.940934465587045</v>
      </c>
      <c r="F39" s="19">
        <f t="shared" si="3"/>
        <v>13.970467232793522</v>
      </c>
      <c r="G39" s="19">
        <f t="shared" si="4"/>
        <v>5.5881868931174088</v>
      </c>
      <c r="H39" s="20">
        <f t="shared" si="5"/>
        <v>26.543887742307692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55264.951896000006</v>
      </c>
      <c r="D40" s="18">
        <f t="shared" si="1"/>
        <v>4605.4126580000002</v>
      </c>
      <c r="E40" s="19">
        <f t="shared" si="2"/>
        <v>27.968093064777332</v>
      </c>
      <c r="F40" s="19">
        <f t="shared" si="3"/>
        <v>13.984046532388666</v>
      </c>
      <c r="G40" s="19">
        <f t="shared" si="4"/>
        <v>5.5936186129554661</v>
      </c>
      <c r="H40" s="20">
        <f t="shared" si="5"/>
        <v>26.569688411538465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55314.677352000006</v>
      </c>
      <c r="D41" s="18">
        <f t="shared" si="1"/>
        <v>4609.5564460000005</v>
      </c>
      <c r="E41" s="19">
        <f t="shared" si="2"/>
        <v>27.993257769230773</v>
      </c>
      <c r="F41" s="19">
        <f t="shared" si="3"/>
        <v>13.996628884615387</v>
      </c>
      <c r="G41" s="19">
        <f t="shared" si="4"/>
        <v>5.598651553846155</v>
      </c>
      <c r="H41" s="20">
        <f t="shared" si="5"/>
        <v>26.593594880769235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55360.679352000006</v>
      </c>
      <c r="D42" s="22">
        <f t="shared" si="1"/>
        <v>4613.3899460000011</v>
      </c>
      <c r="E42" s="23">
        <f t="shared" si="2"/>
        <v>28.016538133603241</v>
      </c>
      <c r="F42" s="23">
        <f t="shared" si="3"/>
        <v>14.008269066801621</v>
      </c>
      <c r="G42" s="23">
        <f t="shared" si="4"/>
        <v>5.6033076267206479</v>
      </c>
      <c r="H42" s="24">
        <f t="shared" si="5"/>
        <v>26.615711226923079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25</v>
      </c>
      <c r="B1" s="1" t="s">
        <v>72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37221.31</v>
      </c>
      <c r="C7" s="18">
        <f t="shared" ref="C7:C42" si="0">B7*$D$3</f>
        <v>40288.345944000001</v>
      </c>
      <c r="D7" s="18">
        <f t="shared" ref="D7:D42" si="1">B7/12*$D$3</f>
        <v>3357.3621619999999</v>
      </c>
      <c r="E7" s="19">
        <f t="shared" ref="E7:E42" si="2">C7/1976</f>
        <v>20.388839040485831</v>
      </c>
      <c r="F7" s="19">
        <f>E7/2</f>
        <v>10.194419520242915</v>
      </c>
      <c r="G7" s="19">
        <f>E7/5</f>
        <v>4.0777678080971658</v>
      </c>
      <c r="H7" s="20">
        <f>C7/2080</f>
        <v>19.36939708846154</v>
      </c>
    </row>
    <row r="8" spans="1:8" x14ac:dyDescent="0.3">
      <c r="A8" s="8">
        <f>A7+1</f>
        <v>1</v>
      </c>
      <c r="B8" s="18">
        <v>38450.07</v>
      </c>
      <c r="C8" s="18">
        <f t="shared" si="0"/>
        <v>41618.355768000001</v>
      </c>
      <c r="D8" s="18">
        <f t="shared" si="1"/>
        <v>3468.1963140000003</v>
      </c>
      <c r="E8" s="19">
        <f t="shared" si="2"/>
        <v>21.061920935222673</v>
      </c>
      <c r="F8" s="19">
        <f t="shared" ref="F8:F42" si="3">E8/2</f>
        <v>10.530960467611337</v>
      </c>
      <c r="G8" s="19">
        <f t="shared" ref="G8:G42" si="4">E8/5</f>
        <v>4.2123841870445347</v>
      </c>
      <c r="H8" s="20">
        <f t="shared" ref="H8:H42" si="5">C8/2080</f>
        <v>20.00882488846154</v>
      </c>
    </row>
    <row r="9" spans="1:8" x14ac:dyDescent="0.3">
      <c r="A9" s="8">
        <f t="shared" ref="A9:A42" si="6">A8+1</f>
        <v>2</v>
      </c>
      <c r="B9" s="18">
        <v>39651.35</v>
      </c>
      <c r="C9" s="18">
        <f t="shared" si="0"/>
        <v>42918.62124</v>
      </c>
      <c r="D9" s="18">
        <f t="shared" si="1"/>
        <v>3576.55177</v>
      </c>
      <c r="E9" s="19">
        <f t="shared" si="2"/>
        <v>21.719950020242916</v>
      </c>
      <c r="F9" s="19">
        <f t="shared" si="3"/>
        <v>10.859975010121458</v>
      </c>
      <c r="G9" s="19">
        <f t="shared" si="4"/>
        <v>4.3439900040485835</v>
      </c>
      <c r="H9" s="20">
        <f t="shared" si="5"/>
        <v>20.633952519230771</v>
      </c>
    </row>
    <row r="10" spans="1:8" x14ac:dyDescent="0.3">
      <c r="A10" s="8">
        <f t="shared" si="6"/>
        <v>3</v>
      </c>
      <c r="B10" s="18">
        <v>40824.269999999997</v>
      </c>
      <c r="C10" s="18">
        <f t="shared" si="0"/>
        <v>44188.189847999995</v>
      </c>
      <c r="D10" s="18">
        <f t="shared" si="1"/>
        <v>3682.3491539999995</v>
      </c>
      <c r="E10" s="19">
        <f t="shared" si="2"/>
        <v>22.362444255060726</v>
      </c>
      <c r="F10" s="19">
        <f t="shared" si="3"/>
        <v>11.181222127530363</v>
      </c>
      <c r="G10" s="19">
        <f t="shared" si="4"/>
        <v>4.4724888510121454</v>
      </c>
      <c r="H10" s="20">
        <f t="shared" si="5"/>
        <v>21.24432204230769</v>
      </c>
    </row>
    <row r="11" spans="1:8" x14ac:dyDescent="0.3">
      <c r="A11" s="8">
        <f t="shared" si="6"/>
        <v>4</v>
      </c>
      <c r="B11" s="18">
        <v>42085.33</v>
      </c>
      <c r="C11" s="18">
        <f t="shared" si="0"/>
        <v>45553.161192</v>
      </c>
      <c r="D11" s="18">
        <f t="shared" si="1"/>
        <v>3796.0967660000006</v>
      </c>
      <c r="E11" s="19">
        <f t="shared" si="2"/>
        <v>23.053219226720646</v>
      </c>
      <c r="F11" s="19">
        <f t="shared" si="3"/>
        <v>11.526609613360323</v>
      </c>
      <c r="G11" s="19">
        <f t="shared" si="4"/>
        <v>4.6106438453441294</v>
      </c>
      <c r="H11" s="20">
        <f t="shared" si="5"/>
        <v>21.900558265384614</v>
      </c>
    </row>
    <row r="12" spans="1:8" x14ac:dyDescent="0.3">
      <c r="A12" s="8">
        <f t="shared" si="6"/>
        <v>5</v>
      </c>
      <c r="B12" s="18">
        <v>43619.1</v>
      </c>
      <c r="C12" s="18">
        <f t="shared" si="0"/>
        <v>47213.313840000003</v>
      </c>
      <c r="D12" s="18">
        <f t="shared" si="1"/>
        <v>3934.4428199999998</v>
      </c>
      <c r="E12" s="19">
        <f t="shared" si="2"/>
        <v>23.893377449392712</v>
      </c>
      <c r="F12" s="19">
        <f t="shared" si="3"/>
        <v>11.946688724696356</v>
      </c>
      <c r="G12" s="19">
        <f t="shared" si="4"/>
        <v>4.7786754898785428</v>
      </c>
      <c r="H12" s="20">
        <f t="shared" si="5"/>
        <v>22.698708576923078</v>
      </c>
    </row>
    <row r="13" spans="1:8" x14ac:dyDescent="0.3">
      <c r="A13" s="8">
        <f t="shared" si="6"/>
        <v>6</v>
      </c>
      <c r="B13" s="18">
        <v>44034.09</v>
      </c>
      <c r="C13" s="18">
        <f t="shared" si="0"/>
        <v>47662.499015999994</v>
      </c>
      <c r="D13" s="18">
        <f t="shared" si="1"/>
        <v>3971.874918</v>
      </c>
      <c r="E13" s="19">
        <f t="shared" si="2"/>
        <v>24.120697882591092</v>
      </c>
      <c r="F13" s="19">
        <f t="shared" si="3"/>
        <v>12.060348941295546</v>
      </c>
      <c r="G13" s="19">
        <f t="shared" si="4"/>
        <v>4.8241395765182187</v>
      </c>
      <c r="H13" s="20">
        <f t="shared" si="5"/>
        <v>22.914662988461536</v>
      </c>
    </row>
    <row r="14" spans="1:8" x14ac:dyDescent="0.3">
      <c r="A14" s="8">
        <f t="shared" si="6"/>
        <v>7</v>
      </c>
      <c r="B14" s="18">
        <v>45387.59</v>
      </c>
      <c r="C14" s="18">
        <f t="shared" si="0"/>
        <v>49127.527415999997</v>
      </c>
      <c r="D14" s="18">
        <f t="shared" si="1"/>
        <v>4093.9606179999996</v>
      </c>
      <c r="E14" s="19">
        <f t="shared" si="2"/>
        <v>24.862109016194331</v>
      </c>
      <c r="F14" s="19">
        <f t="shared" si="3"/>
        <v>12.431054508097166</v>
      </c>
      <c r="G14" s="19">
        <f t="shared" si="4"/>
        <v>4.9724218032388663</v>
      </c>
      <c r="H14" s="20">
        <f t="shared" si="5"/>
        <v>23.619003565384613</v>
      </c>
    </row>
    <row r="15" spans="1:8" x14ac:dyDescent="0.3">
      <c r="A15" s="8">
        <f t="shared" si="6"/>
        <v>8</v>
      </c>
      <c r="B15" s="18">
        <v>45871.08</v>
      </c>
      <c r="C15" s="18">
        <f t="shared" si="0"/>
        <v>49650.856992000001</v>
      </c>
      <c r="D15" s="18">
        <f t="shared" si="1"/>
        <v>4137.5714160000007</v>
      </c>
      <c r="E15" s="19">
        <f t="shared" si="2"/>
        <v>25.12695191902834</v>
      </c>
      <c r="F15" s="19">
        <f t="shared" si="3"/>
        <v>12.56347595951417</v>
      </c>
      <c r="G15" s="19">
        <f t="shared" si="4"/>
        <v>5.0253903838056679</v>
      </c>
      <c r="H15" s="20">
        <f t="shared" si="5"/>
        <v>23.870604323076922</v>
      </c>
    </row>
    <row r="16" spans="1:8" x14ac:dyDescent="0.3">
      <c r="A16" s="8">
        <f t="shared" si="6"/>
        <v>9</v>
      </c>
      <c r="B16" s="18">
        <v>47170.59</v>
      </c>
      <c r="C16" s="18">
        <f t="shared" si="0"/>
        <v>51057.446616000001</v>
      </c>
      <c r="D16" s="18">
        <f t="shared" si="1"/>
        <v>4254.7872179999995</v>
      </c>
      <c r="E16" s="19">
        <f t="shared" si="2"/>
        <v>25.838788773279354</v>
      </c>
      <c r="F16" s="19">
        <f t="shared" si="3"/>
        <v>12.919394386639677</v>
      </c>
      <c r="G16" s="19">
        <f t="shared" si="4"/>
        <v>5.1677577546558711</v>
      </c>
      <c r="H16" s="20">
        <f t="shared" si="5"/>
        <v>24.546849334615384</v>
      </c>
    </row>
    <row r="17" spans="1:8" x14ac:dyDescent="0.3">
      <c r="A17" s="8">
        <f t="shared" si="6"/>
        <v>10</v>
      </c>
      <c r="B17" s="18">
        <v>47658.38</v>
      </c>
      <c r="C17" s="18">
        <f t="shared" si="0"/>
        <v>51585.430511999999</v>
      </c>
      <c r="D17" s="18">
        <f t="shared" si="1"/>
        <v>4298.7858759999999</v>
      </c>
      <c r="E17" s="19">
        <f t="shared" si="2"/>
        <v>26.105987101214573</v>
      </c>
      <c r="F17" s="19">
        <f t="shared" si="3"/>
        <v>13.052993550607287</v>
      </c>
      <c r="G17" s="19">
        <f t="shared" si="4"/>
        <v>5.2211974202429143</v>
      </c>
      <c r="H17" s="20">
        <f t="shared" si="5"/>
        <v>24.800687746153844</v>
      </c>
    </row>
    <row r="18" spans="1:8" x14ac:dyDescent="0.3">
      <c r="A18" s="8">
        <f t="shared" si="6"/>
        <v>11</v>
      </c>
      <c r="B18" s="18">
        <v>48850.05</v>
      </c>
      <c r="C18" s="18">
        <f t="shared" si="0"/>
        <v>52875.294120000006</v>
      </c>
      <c r="D18" s="18">
        <f t="shared" si="1"/>
        <v>4406.2745100000002</v>
      </c>
      <c r="E18" s="19">
        <f t="shared" si="2"/>
        <v>26.758752085020244</v>
      </c>
      <c r="F18" s="19">
        <f t="shared" si="3"/>
        <v>13.379376042510122</v>
      </c>
      <c r="G18" s="19">
        <f t="shared" si="4"/>
        <v>5.3517504170040491</v>
      </c>
      <c r="H18" s="20">
        <f t="shared" si="5"/>
        <v>25.420814480769234</v>
      </c>
    </row>
    <row r="19" spans="1:8" x14ac:dyDescent="0.3">
      <c r="A19" s="8">
        <f t="shared" si="6"/>
        <v>12</v>
      </c>
      <c r="B19" s="18">
        <v>49477.39</v>
      </c>
      <c r="C19" s="18">
        <f t="shared" si="0"/>
        <v>53554.326935999998</v>
      </c>
      <c r="D19" s="18">
        <f t="shared" si="1"/>
        <v>4462.8605779999998</v>
      </c>
      <c r="E19" s="19">
        <f t="shared" si="2"/>
        <v>27.102392174089069</v>
      </c>
      <c r="F19" s="19">
        <f t="shared" si="3"/>
        <v>13.551196087044534</v>
      </c>
      <c r="G19" s="19">
        <f t="shared" si="4"/>
        <v>5.4204784348178139</v>
      </c>
      <c r="H19" s="20">
        <f t="shared" si="5"/>
        <v>25.747272565384613</v>
      </c>
    </row>
    <row r="20" spans="1:8" x14ac:dyDescent="0.3">
      <c r="A20" s="8">
        <f t="shared" si="6"/>
        <v>13</v>
      </c>
      <c r="B20" s="18">
        <v>50467.96</v>
      </c>
      <c r="C20" s="18">
        <f t="shared" si="0"/>
        <v>54626.519904000001</v>
      </c>
      <c r="D20" s="18">
        <f t="shared" si="1"/>
        <v>4552.2099920000001</v>
      </c>
      <c r="E20" s="19">
        <f t="shared" si="2"/>
        <v>27.644999951417006</v>
      </c>
      <c r="F20" s="19">
        <f t="shared" si="3"/>
        <v>13.822499975708503</v>
      </c>
      <c r="G20" s="19">
        <f t="shared" si="4"/>
        <v>5.5289999902834008</v>
      </c>
      <c r="H20" s="20">
        <f t="shared" si="5"/>
        <v>26.262749953846154</v>
      </c>
    </row>
    <row r="21" spans="1:8" x14ac:dyDescent="0.3">
      <c r="A21" s="8">
        <f t="shared" si="6"/>
        <v>14</v>
      </c>
      <c r="B21" s="18">
        <v>51349.81</v>
      </c>
      <c r="C21" s="18">
        <f t="shared" si="0"/>
        <v>55581.034344</v>
      </c>
      <c r="D21" s="18">
        <f t="shared" si="1"/>
        <v>4631.7528620000003</v>
      </c>
      <c r="E21" s="19">
        <f t="shared" si="2"/>
        <v>28.128053817813765</v>
      </c>
      <c r="F21" s="19">
        <f t="shared" si="3"/>
        <v>14.064026908906882</v>
      </c>
      <c r="G21" s="19">
        <f t="shared" si="4"/>
        <v>5.6256107635627526</v>
      </c>
      <c r="H21" s="20">
        <f t="shared" si="5"/>
        <v>26.721651126923078</v>
      </c>
    </row>
    <row r="22" spans="1:8" x14ac:dyDescent="0.3">
      <c r="A22" s="8">
        <f t="shared" si="6"/>
        <v>15</v>
      </c>
      <c r="B22" s="18">
        <v>52180.22</v>
      </c>
      <c r="C22" s="18">
        <f t="shared" si="0"/>
        <v>56479.870128000002</v>
      </c>
      <c r="D22" s="18">
        <f t="shared" si="1"/>
        <v>4706.6558439999999</v>
      </c>
      <c r="E22" s="19">
        <f t="shared" si="2"/>
        <v>28.582930226720649</v>
      </c>
      <c r="F22" s="19">
        <f t="shared" si="3"/>
        <v>14.291465113360324</v>
      </c>
      <c r="G22" s="19">
        <f t="shared" si="4"/>
        <v>5.7165860453441297</v>
      </c>
      <c r="H22" s="20">
        <f t="shared" si="5"/>
        <v>27.153783715384616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57848.976240000004</v>
      </c>
      <c r="D23" s="18">
        <f t="shared" si="1"/>
        <v>4820.74802</v>
      </c>
      <c r="E23" s="19">
        <f t="shared" si="2"/>
        <v>29.275797692307695</v>
      </c>
      <c r="F23" s="19">
        <f t="shared" si="3"/>
        <v>14.637898846153847</v>
      </c>
      <c r="G23" s="19">
        <f t="shared" si="4"/>
        <v>5.8551595384615389</v>
      </c>
      <c r="H23" s="20">
        <f t="shared" si="5"/>
        <v>27.812007807692311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58333.794024000003</v>
      </c>
      <c r="D24" s="18">
        <f t="shared" si="1"/>
        <v>4861.1495020000002</v>
      </c>
      <c r="E24" s="19">
        <f t="shared" si="2"/>
        <v>29.521150821862349</v>
      </c>
      <c r="F24" s="19">
        <f t="shared" si="3"/>
        <v>14.760575410931175</v>
      </c>
      <c r="G24" s="19">
        <f t="shared" si="4"/>
        <v>5.9042301643724695</v>
      </c>
      <c r="H24" s="20">
        <f t="shared" si="5"/>
        <v>28.045093280769233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60116.950607999999</v>
      </c>
      <c r="D25" s="18">
        <f t="shared" si="1"/>
        <v>5009.7458839999999</v>
      </c>
      <c r="E25" s="19">
        <f t="shared" si="2"/>
        <v>30.423558</v>
      </c>
      <c r="F25" s="19">
        <f t="shared" si="3"/>
        <v>15.211779</v>
      </c>
      <c r="G25" s="19">
        <f t="shared" si="4"/>
        <v>6.0847116000000003</v>
      </c>
      <c r="H25" s="20">
        <f t="shared" si="5"/>
        <v>28.902380099999998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60187.079303999999</v>
      </c>
      <c r="D26" s="18">
        <f t="shared" si="1"/>
        <v>5015.5899419999996</v>
      </c>
      <c r="E26" s="19">
        <f t="shared" si="2"/>
        <v>30.459048230769231</v>
      </c>
      <c r="F26" s="19">
        <f t="shared" si="3"/>
        <v>15.229524115384615</v>
      </c>
      <c r="G26" s="19">
        <f t="shared" si="4"/>
        <v>6.0918096461538465</v>
      </c>
      <c r="H26" s="20">
        <f t="shared" si="5"/>
        <v>28.936095819230768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62384.892504000003</v>
      </c>
      <c r="D27" s="18">
        <f t="shared" si="1"/>
        <v>5198.7410419999997</v>
      </c>
      <c r="E27" s="19">
        <f t="shared" si="2"/>
        <v>31.57130187449393</v>
      </c>
      <c r="F27" s="19">
        <f t="shared" si="3"/>
        <v>15.785650937246965</v>
      </c>
      <c r="G27" s="19">
        <f t="shared" si="4"/>
        <v>6.3142603748987858</v>
      </c>
      <c r="H27" s="20">
        <f t="shared" si="5"/>
        <v>29.992736780769231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62436.750288000003</v>
      </c>
      <c r="D28" s="18">
        <f t="shared" si="1"/>
        <v>5203.0625239999999</v>
      </c>
      <c r="E28" s="19">
        <f t="shared" si="2"/>
        <v>31.597545692307694</v>
      </c>
      <c r="F28" s="19">
        <f t="shared" si="3"/>
        <v>15.798772846153847</v>
      </c>
      <c r="G28" s="19">
        <f t="shared" si="4"/>
        <v>6.3195091384615392</v>
      </c>
      <c r="H28" s="20">
        <f t="shared" si="5"/>
        <v>30.017668407692309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64652.866871999999</v>
      </c>
      <c r="D29" s="18">
        <f t="shared" si="1"/>
        <v>5387.7389060000005</v>
      </c>
      <c r="E29" s="19">
        <f t="shared" si="2"/>
        <v>32.719062182186235</v>
      </c>
      <c r="F29" s="19">
        <f t="shared" si="3"/>
        <v>16.359531091093118</v>
      </c>
      <c r="G29" s="19">
        <f t="shared" si="4"/>
        <v>6.5438124364372472</v>
      </c>
      <c r="H29" s="20">
        <f t="shared" si="5"/>
        <v>31.083109073076923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66920.808768000003</v>
      </c>
      <c r="D30" s="18">
        <f t="shared" si="1"/>
        <v>5576.7340640000002</v>
      </c>
      <c r="E30" s="19">
        <f t="shared" si="2"/>
        <v>33.866806056680161</v>
      </c>
      <c r="F30" s="19">
        <f t="shared" si="3"/>
        <v>16.933403028340081</v>
      </c>
      <c r="G30" s="19">
        <f t="shared" si="4"/>
        <v>6.7733612113360326</v>
      </c>
      <c r="H30" s="20">
        <f t="shared" si="5"/>
        <v>32.173465753846152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69136.925352000006</v>
      </c>
      <c r="D31" s="18">
        <f t="shared" si="1"/>
        <v>5761.4104460000008</v>
      </c>
      <c r="E31" s="19">
        <f t="shared" si="2"/>
        <v>34.988322546558706</v>
      </c>
      <c r="F31" s="19">
        <f t="shared" si="3"/>
        <v>17.494161273279353</v>
      </c>
      <c r="G31" s="19">
        <f t="shared" si="4"/>
        <v>6.9976645093117416</v>
      </c>
      <c r="H31" s="20">
        <f t="shared" si="5"/>
        <v>33.238906419230773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69262.364688000001</v>
      </c>
      <c r="D32" s="18">
        <f t="shared" si="1"/>
        <v>5771.8637239999998</v>
      </c>
      <c r="E32" s="19">
        <f t="shared" si="2"/>
        <v>35.051803991902837</v>
      </c>
      <c r="F32" s="19">
        <f t="shared" si="3"/>
        <v>17.525901995951418</v>
      </c>
      <c r="G32" s="19">
        <f t="shared" si="4"/>
        <v>7.0103607983805674</v>
      </c>
      <c r="H32" s="20">
        <f t="shared" si="5"/>
        <v>33.29921379230769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69378.592799999999</v>
      </c>
      <c r="D33" s="18">
        <f t="shared" si="1"/>
        <v>5781.5494000000008</v>
      </c>
      <c r="E33" s="19">
        <f t="shared" si="2"/>
        <v>35.110623886639672</v>
      </c>
      <c r="F33" s="19">
        <f t="shared" si="3"/>
        <v>17.555311943319836</v>
      </c>
      <c r="G33" s="19">
        <f t="shared" si="4"/>
        <v>7.0221247773279343</v>
      </c>
      <c r="H33" s="20">
        <f t="shared" si="5"/>
        <v>33.355092692307693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69486.269952000002</v>
      </c>
      <c r="D34" s="18">
        <f t="shared" si="1"/>
        <v>5790.5224960000005</v>
      </c>
      <c r="E34" s="19">
        <f t="shared" si="2"/>
        <v>35.16511637246964</v>
      </c>
      <c r="F34" s="19">
        <f t="shared" si="3"/>
        <v>17.58255818623482</v>
      </c>
      <c r="G34" s="19">
        <f t="shared" si="4"/>
        <v>7.0330232744939281</v>
      </c>
      <c r="H34" s="20">
        <f t="shared" si="5"/>
        <v>33.406860553846158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69586.03476000001</v>
      </c>
      <c r="D35" s="18">
        <f t="shared" si="1"/>
        <v>5798.8362299999999</v>
      </c>
      <c r="E35" s="19">
        <f t="shared" si="2"/>
        <v>35.215604635627535</v>
      </c>
      <c r="F35" s="19">
        <f t="shared" si="3"/>
        <v>17.607802317813768</v>
      </c>
      <c r="G35" s="19">
        <f t="shared" si="4"/>
        <v>7.0431209271255071</v>
      </c>
      <c r="H35" s="20">
        <f t="shared" si="5"/>
        <v>33.45482440384616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69678.406776000003</v>
      </c>
      <c r="D36" s="18">
        <f t="shared" si="1"/>
        <v>5806.5338979999997</v>
      </c>
      <c r="E36" s="19">
        <f t="shared" si="2"/>
        <v>35.262351607287449</v>
      </c>
      <c r="F36" s="19">
        <f t="shared" si="3"/>
        <v>17.631175803643725</v>
      </c>
      <c r="G36" s="19">
        <f t="shared" si="4"/>
        <v>7.0524703214574895</v>
      </c>
      <c r="H36" s="20">
        <f t="shared" si="5"/>
        <v>33.499234026923077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69764.057088000001</v>
      </c>
      <c r="D37" s="18">
        <f t="shared" si="1"/>
        <v>5813.6714240000001</v>
      </c>
      <c r="E37" s="19">
        <f t="shared" si="2"/>
        <v>35.305696906882595</v>
      </c>
      <c r="F37" s="19">
        <f t="shared" si="3"/>
        <v>17.652848453441297</v>
      </c>
      <c r="G37" s="19">
        <f t="shared" si="4"/>
        <v>7.0611393813765186</v>
      </c>
      <c r="H37" s="20">
        <f t="shared" si="5"/>
        <v>33.540412061538461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69843.310415999993</v>
      </c>
      <c r="D38" s="18">
        <f t="shared" si="1"/>
        <v>5820.2758679999997</v>
      </c>
      <c r="E38" s="19">
        <f t="shared" si="2"/>
        <v>35.345804866396755</v>
      </c>
      <c r="F38" s="19">
        <f t="shared" si="3"/>
        <v>17.672902433198377</v>
      </c>
      <c r="G38" s="19">
        <f t="shared" si="4"/>
        <v>7.0691609732793506</v>
      </c>
      <c r="H38" s="20">
        <f t="shared" si="5"/>
        <v>33.57851462307692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69916.729607999994</v>
      </c>
      <c r="D39" s="18">
        <f t="shared" si="1"/>
        <v>5826.3941340000001</v>
      </c>
      <c r="E39" s="19">
        <f t="shared" si="2"/>
        <v>35.382960327935223</v>
      </c>
      <c r="F39" s="19">
        <f t="shared" si="3"/>
        <v>17.691480163967611</v>
      </c>
      <c r="G39" s="19">
        <f t="shared" si="4"/>
        <v>7.0765920655870449</v>
      </c>
      <c r="H39" s="20">
        <f t="shared" si="5"/>
        <v>33.61381231153846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69984.682679999998</v>
      </c>
      <c r="D40" s="18">
        <f t="shared" si="1"/>
        <v>5832.0568899999998</v>
      </c>
      <c r="E40" s="19">
        <f t="shared" si="2"/>
        <v>35.417349534412956</v>
      </c>
      <c r="F40" s="19">
        <f t="shared" si="3"/>
        <v>17.708674767206478</v>
      </c>
      <c r="G40" s="19">
        <f t="shared" si="4"/>
        <v>7.0834699068825913</v>
      </c>
      <c r="H40" s="20">
        <f t="shared" si="5"/>
        <v>33.64648205769231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70047.656711999996</v>
      </c>
      <c r="D41" s="18">
        <f t="shared" si="1"/>
        <v>5837.3047260000003</v>
      </c>
      <c r="E41" s="19">
        <f t="shared" si="2"/>
        <v>35.449218983805665</v>
      </c>
      <c r="F41" s="19">
        <f t="shared" si="3"/>
        <v>17.724609491902832</v>
      </c>
      <c r="G41" s="19">
        <f t="shared" si="4"/>
        <v>7.0898437967611327</v>
      </c>
      <c r="H41" s="20">
        <f t="shared" si="5"/>
        <v>33.676758034615382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70105.911479999995</v>
      </c>
      <c r="D42" s="22">
        <f t="shared" si="1"/>
        <v>5842.1592899999996</v>
      </c>
      <c r="E42" s="23">
        <f t="shared" si="2"/>
        <v>35.478700141700401</v>
      </c>
      <c r="F42" s="23">
        <f t="shared" si="3"/>
        <v>17.7393500708502</v>
      </c>
      <c r="G42" s="23">
        <f t="shared" si="4"/>
        <v>7.0957400283400798</v>
      </c>
      <c r="H42" s="24">
        <f t="shared" si="5"/>
        <v>33.704765134615386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60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37251.08</v>
      </c>
      <c r="C7" s="18">
        <f t="shared" ref="C7:C42" si="0">B7*$D$3</f>
        <v>40320.568992</v>
      </c>
      <c r="D7" s="18">
        <f t="shared" ref="D7:D42" si="1">B7/12*$D$3</f>
        <v>3360.0474159999999</v>
      </c>
      <c r="E7" s="19">
        <f t="shared" ref="E7:E42" si="2">C7/1976</f>
        <v>20.405146251012145</v>
      </c>
      <c r="F7" s="19">
        <f>E7/2</f>
        <v>10.202573125506072</v>
      </c>
      <c r="G7" s="19">
        <f>E7/5</f>
        <v>4.0810292502024286</v>
      </c>
      <c r="H7" s="20">
        <f>C7/2080</f>
        <v>19.38488893846154</v>
      </c>
    </row>
    <row r="8" spans="1:8" x14ac:dyDescent="0.3">
      <c r="A8" s="8">
        <f>A7+1</f>
        <v>1</v>
      </c>
      <c r="B8" s="18">
        <v>38325.64</v>
      </c>
      <c r="C8" s="18">
        <f t="shared" si="0"/>
        <v>41483.672736</v>
      </c>
      <c r="D8" s="18">
        <f t="shared" si="1"/>
        <v>3456.9727280000002</v>
      </c>
      <c r="E8" s="19">
        <f t="shared" si="2"/>
        <v>20.993761506072875</v>
      </c>
      <c r="F8" s="19">
        <f t="shared" ref="F8:F42" si="3">E8/2</f>
        <v>10.496880753036438</v>
      </c>
      <c r="G8" s="19">
        <f t="shared" ref="G8:G42" si="4">E8/5</f>
        <v>4.1987523012145749</v>
      </c>
      <c r="H8" s="20">
        <f t="shared" ref="H8:H42" si="5">C8/2080</f>
        <v>19.94407343076923</v>
      </c>
    </row>
    <row r="9" spans="1:8" x14ac:dyDescent="0.3">
      <c r="A9" s="8">
        <f t="shared" ref="A9:A42" si="6">A8+1</f>
        <v>2</v>
      </c>
      <c r="B9" s="18">
        <v>39444.959999999999</v>
      </c>
      <c r="C9" s="18">
        <f t="shared" si="0"/>
        <v>42695.224704</v>
      </c>
      <c r="D9" s="18">
        <f t="shared" si="1"/>
        <v>3557.9353919999999</v>
      </c>
      <c r="E9" s="19">
        <f t="shared" si="2"/>
        <v>21.606895093117409</v>
      </c>
      <c r="F9" s="19">
        <f t="shared" si="3"/>
        <v>10.803447546558704</v>
      </c>
      <c r="G9" s="19">
        <f t="shared" si="4"/>
        <v>4.3213790186234817</v>
      </c>
      <c r="H9" s="20">
        <f t="shared" si="5"/>
        <v>20.52655033846154</v>
      </c>
    </row>
    <row r="10" spans="1:8" x14ac:dyDescent="0.3">
      <c r="A10" s="8">
        <f t="shared" si="6"/>
        <v>3</v>
      </c>
      <c r="B10" s="18">
        <v>40564.269999999997</v>
      </c>
      <c r="C10" s="18">
        <f t="shared" si="0"/>
        <v>43906.765847999995</v>
      </c>
      <c r="D10" s="18">
        <f t="shared" si="1"/>
        <v>3658.8971539999998</v>
      </c>
      <c r="E10" s="19">
        <f t="shared" si="2"/>
        <v>22.220023202429147</v>
      </c>
      <c r="F10" s="19">
        <f t="shared" si="3"/>
        <v>11.110011601214573</v>
      </c>
      <c r="G10" s="19">
        <f t="shared" si="4"/>
        <v>4.4440046404858293</v>
      </c>
      <c r="H10" s="20">
        <f t="shared" si="5"/>
        <v>21.109022042307689</v>
      </c>
    </row>
    <row r="11" spans="1:8" x14ac:dyDescent="0.3">
      <c r="A11" s="8">
        <f t="shared" si="6"/>
        <v>4</v>
      </c>
      <c r="B11" s="18">
        <v>41907.46</v>
      </c>
      <c r="C11" s="18">
        <f t="shared" si="0"/>
        <v>45360.634704000004</v>
      </c>
      <c r="D11" s="18">
        <f t="shared" si="1"/>
        <v>3780.0528920000002</v>
      </c>
      <c r="E11" s="19">
        <f t="shared" si="2"/>
        <v>22.955786793522268</v>
      </c>
      <c r="F11" s="19">
        <f t="shared" si="3"/>
        <v>11.477893396761134</v>
      </c>
      <c r="G11" s="19">
        <f t="shared" si="4"/>
        <v>4.5911573587044536</v>
      </c>
      <c r="H11" s="20">
        <f t="shared" si="5"/>
        <v>21.807997453846156</v>
      </c>
    </row>
    <row r="12" spans="1:8" x14ac:dyDescent="0.3">
      <c r="A12" s="8">
        <f t="shared" si="6"/>
        <v>5</v>
      </c>
      <c r="B12" s="18">
        <v>43653.62</v>
      </c>
      <c r="C12" s="18">
        <f t="shared" si="0"/>
        <v>47250.678288000003</v>
      </c>
      <c r="D12" s="18">
        <f t="shared" si="1"/>
        <v>3937.5565240000001</v>
      </c>
      <c r="E12" s="19">
        <f t="shared" si="2"/>
        <v>23.912286582995954</v>
      </c>
      <c r="F12" s="19">
        <f t="shared" si="3"/>
        <v>11.956143291497977</v>
      </c>
      <c r="G12" s="19">
        <f t="shared" si="4"/>
        <v>4.7824573165991904</v>
      </c>
      <c r="H12" s="20">
        <f t="shared" si="5"/>
        <v>22.716672253846156</v>
      </c>
    </row>
    <row r="13" spans="1:8" x14ac:dyDescent="0.3">
      <c r="A13" s="8">
        <f t="shared" si="6"/>
        <v>6</v>
      </c>
      <c r="B13" s="18">
        <v>43653.62</v>
      </c>
      <c r="C13" s="18">
        <f t="shared" si="0"/>
        <v>47250.678288000003</v>
      </c>
      <c r="D13" s="18">
        <f t="shared" si="1"/>
        <v>3937.5565240000001</v>
      </c>
      <c r="E13" s="19">
        <f t="shared" si="2"/>
        <v>23.912286582995954</v>
      </c>
      <c r="F13" s="19">
        <f t="shared" si="3"/>
        <v>11.956143291497977</v>
      </c>
      <c r="G13" s="19">
        <f t="shared" si="4"/>
        <v>4.7824573165991904</v>
      </c>
      <c r="H13" s="20">
        <f t="shared" si="5"/>
        <v>22.716672253846156</v>
      </c>
    </row>
    <row r="14" spans="1:8" x14ac:dyDescent="0.3">
      <c r="A14" s="8">
        <f t="shared" si="6"/>
        <v>7</v>
      </c>
      <c r="B14" s="18">
        <v>45444.53</v>
      </c>
      <c r="C14" s="18">
        <f t="shared" si="0"/>
        <v>49189.159271999997</v>
      </c>
      <c r="D14" s="18">
        <f t="shared" si="1"/>
        <v>4099.0966060000001</v>
      </c>
      <c r="E14" s="19">
        <f t="shared" si="2"/>
        <v>24.893299226720647</v>
      </c>
      <c r="F14" s="19">
        <f t="shared" si="3"/>
        <v>12.446649613360323</v>
      </c>
      <c r="G14" s="19">
        <f t="shared" si="4"/>
        <v>4.9786598453441293</v>
      </c>
      <c r="H14" s="20">
        <f t="shared" si="5"/>
        <v>23.648634265384615</v>
      </c>
    </row>
    <row r="15" spans="1:8" x14ac:dyDescent="0.3">
      <c r="A15" s="8">
        <f t="shared" si="6"/>
        <v>8</v>
      </c>
      <c r="B15" s="18">
        <v>45444.53</v>
      </c>
      <c r="C15" s="18">
        <f t="shared" si="0"/>
        <v>49189.159271999997</v>
      </c>
      <c r="D15" s="18">
        <f t="shared" si="1"/>
        <v>4099.0966060000001</v>
      </c>
      <c r="E15" s="19">
        <f t="shared" si="2"/>
        <v>24.893299226720647</v>
      </c>
      <c r="F15" s="19">
        <f t="shared" si="3"/>
        <v>12.446649613360323</v>
      </c>
      <c r="G15" s="19">
        <f t="shared" si="4"/>
        <v>4.9786598453441293</v>
      </c>
      <c r="H15" s="20">
        <f t="shared" si="5"/>
        <v>23.648634265384615</v>
      </c>
    </row>
    <row r="16" spans="1:8" x14ac:dyDescent="0.3">
      <c r="A16" s="8">
        <f t="shared" si="6"/>
        <v>9</v>
      </c>
      <c r="B16" s="18">
        <v>47235.44</v>
      </c>
      <c r="C16" s="18">
        <f t="shared" si="0"/>
        <v>51127.640256000006</v>
      </c>
      <c r="D16" s="18">
        <f t="shared" si="1"/>
        <v>4260.6366880000005</v>
      </c>
      <c r="E16" s="19">
        <f t="shared" si="2"/>
        <v>25.874311870445347</v>
      </c>
      <c r="F16" s="19">
        <f t="shared" si="3"/>
        <v>12.937155935222673</v>
      </c>
      <c r="G16" s="19">
        <f t="shared" si="4"/>
        <v>5.1748623740890691</v>
      </c>
      <c r="H16" s="20">
        <f t="shared" si="5"/>
        <v>24.580596276923078</v>
      </c>
    </row>
    <row r="17" spans="1:8" x14ac:dyDescent="0.3">
      <c r="A17" s="8">
        <f t="shared" si="6"/>
        <v>10</v>
      </c>
      <c r="B17" s="18">
        <v>47235.44</v>
      </c>
      <c r="C17" s="18">
        <f t="shared" si="0"/>
        <v>51127.640256000006</v>
      </c>
      <c r="D17" s="18">
        <f t="shared" si="1"/>
        <v>4260.6366880000005</v>
      </c>
      <c r="E17" s="19">
        <f t="shared" si="2"/>
        <v>25.874311870445347</v>
      </c>
      <c r="F17" s="19">
        <f t="shared" si="3"/>
        <v>12.937155935222673</v>
      </c>
      <c r="G17" s="19">
        <f t="shared" si="4"/>
        <v>5.1748623740890691</v>
      </c>
      <c r="H17" s="20">
        <f t="shared" si="5"/>
        <v>24.580596276923078</v>
      </c>
    </row>
    <row r="18" spans="1:8" x14ac:dyDescent="0.3">
      <c r="A18" s="8">
        <f t="shared" si="6"/>
        <v>11</v>
      </c>
      <c r="B18" s="18">
        <v>49474.09</v>
      </c>
      <c r="C18" s="18">
        <f t="shared" si="0"/>
        <v>53550.755015999996</v>
      </c>
      <c r="D18" s="18">
        <f t="shared" si="1"/>
        <v>4462.5629179999996</v>
      </c>
      <c r="E18" s="19">
        <f t="shared" si="2"/>
        <v>27.100584522267205</v>
      </c>
      <c r="F18" s="19">
        <f t="shared" si="3"/>
        <v>13.550292261133603</v>
      </c>
      <c r="G18" s="19">
        <f t="shared" si="4"/>
        <v>5.4201169044534412</v>
      </c>
      <c r="H18" s="20">
        <f t="shared" si="5"/>
        <v>25.745555296153842</v>
      </c>
    </row>
    <row r="19" spans="1:8" x14ac:dyDescent="0.3">
      <c r="A19" s="8">
        <f t="shared" si="6"/>
        <v>12</v>
      </c>
      <c r="B19" s="18">
        <v>49474.09</v>
      </c>
      <c r="C19" s="18">
        <f t="shared" si="0"/>
        <v>53550.755015999996</v>
      </c>
      <c r="D19" s="18">
        <f t="shared" si="1"/>
        <v>4462.5629179999996</v>
      </c>
      <c r="E19" s="19">
        <f t="shared" si="2"/>
        <v>27.100584522267205</v>
      </c>
      <c r="F19" s="19">
        <f t="shared" si="3"/>
        <v>13.550292261133603</v>
      </c>
      <c r="G19" s="19">
        <f t="shared" si="4"/>
        <v>5.4201169044534412</v>
      </c>
      <c r="H19" s="20">
        <f t="shared" si="5"/>
        <v>25.745555296153842</v>
      </c>
    </row>
    <row r="20" spans="1:8" x14ac:dyDescent="0.3">
      <c r="A20" s="8">
        <f t="shared" si="6"/>
        <v>13</v>
      </c>
      <c r="B20" s="18">
        <v>51488.88</v>
      </c>
      <c r="C20" s="18">
        <f t="shared" si="0"/>
        <v>55731.563711999996</v>
      </c>
      <c r="D20" s="18">
        <f t="shared" si="1"/>
        <v>4644.2969759999996</v>
      </c>
      <c r="E20" s="19">
        <f t="shared" si="2"/>
        <v>28.204232647773278</v>
      </c>
      <c r="F20" s="19">
        <f t="shared" si="3"/>
        <v>14.102116323886639</v>
      </c>
      <c r="G20" s="19">
        <f t="shared" si="4"/>
        <v>5.6408465295546559</v>
      </c>
      <c r="H20" s="20">
        <f t="shared" si="5"/>
        <v>26.794021015384612</v>
      </c>
    </row>
    <row r="21" spans="1:8" x14ac:dyDescent="0.3">
      <c r="A21" s="8">
        <f t="shared" si="6"/>
        <v>14</v>
      </c>
      <c r="B21" s="18">
        <v>51488.88</v>
      </c>
      <c r="C21" s="18">
        <f t="shared" si="0"/>
        <v>55731.563711999996</v>
      </c>
      <c r="D21" s="18">
        <f t="shared" si="1"/>
        <v>4644.2969759999996</v>
      </c>
      <c r="E21" s="19">
        <f t="shared" si="2"/>
        <v>28.204232647773278</v>
      </c>
      <c r="F21" s="19">
        <f t="shared" si="3"/>
        <v>14.102116323886639</v>
      </c>
      <c r="G21" s="19">
        <f t="shared" si="4"/>
        <v>5.6408465295546559</v>
      </c>
      <c r="H21" s="20">
        <f t="shared" si="5"/>
        <v>26.794021015384612</v>
      </c>
    </row>
    <row r="22" spans="1:8" x14ac:dyDescent="0.3">
      <c r="A22" s="8">
        <f t="shared" si="6"/>
        <v>15</v>
      </c>
      <c r="B22" s="18">
        <v>53503.66</v>
      </c>
      <c r="C22" s="18">
        <f t="shared" si="0"/>
        <v>57912.361584000006</v>
      </c>
      <c r="D22" s="18">
        <f t="shared" si="1"/>
        <v>4826.0301319999999</v>
      </c>
      <c r="E22" s="19">
        <f t="shared" si="2"/>
        <v>29.307875295546562</v>
      </c>
      <c r="F22" s="19">
        <f t="shared" si="3"/>
        <v>14.653937647773281</v>
      </c>
      <c r="G22" s="19">
        <f t="shared" si="4"/>
        <v>5.8615750591093123</v>
      </c>
      <c r="H22" s="20">
        <f t="shared" si="5"/>
        <v>27.842481530769234</v>
      </c>
    </row>
    <row r="23" spans="1:8" x14ac:dyDescent="0.3">
      <c r="A23" s="8">
        <f t="shared" si="6"/>
        <v>16</v>
      </c>
      <c r="B23" s="18">
        <v>53503.66</v>
      </c>
      <c r="C23" s="18">
        <f t="shared" si="0"/>
        <v>57912.361584000006</v>
      </c>
      <c r="D23" s="18">
        <f t="shared" si="1"/>
        <v>4826.0301319999999</v>
      </c>
      <c r="E23" s="19">
        <f t="shared" si="2"/>
        <v>29.307875295546562</v>
      </c>
      <c r="F23" s="19">
        <f t="shared" si="3"/>
        <v>14.653937647773281</v>
      </c>
      <c r="G23" s="19">
        <f t="shared" si="4"/>
        <v>5.8615750591093123</v>
      </c>
      <c r="H23" s="20">
        <f t="shared" si="5"/>
        <v>27.842481530769234</v>
      </c>
    </row>
    <row r="24" spans="1:8" x14ac:dyDescent="0.3">
      <c r="A24" s="8">
        <f t="shared" si="6"/>
        <v>17</v>
      </c>
      <c r="B24" s="18">
        <v>55742.31</v>
      </c>
      <c r="C24" s="18">
        <f t="shared" si="0"/>
        <v>60335.476344000002</v>
      </c>
      <c r="D24" s="18">
        <f t="shared" si="1"/>
        <v>5027.9563619999999</v>
      </c>
      <c r="E24" s="19">
        <f t="shared" si="2"/>
        <v>30.534147947368421</v>
      </c>
      <c r="F24" s="19">
        <f t="shared" si="3"/>
        <v>15.26707397368421</v>
      </c>
      <c r="G24" s="19">
        <f t="shared" si="4"/>
        <v>6.1068295894736844</v>
      </c>
      <c r="H24" s="20">
        <f t="shared" si="5"/>
        <v>29.007440550000002</v>
      </c>
    </row>
    <row r="25" spans="1:8" x14ac:dyDescent="0.3">
      <c r="A25" s="8">
        <f t="shared" si="6"/>
        <v>18</v>
      </c>
      <c r="B25" s="18">
        <v>55742.31</v>
      </c>
      <c r="C25" s="18">
        <f t="shared" si="0"/>
        <v>60335.476344000002</v>
      </c>
      <c r="D25" s="18">
        <f t="shared" si="1"/>
        <v>5027.9563619999999</v>
      </c>
      <c r="E25" s="19">
        <f t="shared" si="2"/>
        <v>30.534147947368421</v>
      </c>
      <c r="F25" s="19">
        <f t="shared" si="3"/>
        <v>15.26707397368421</v>
      </c>
      <c r="G25" s="19">
        <f t="shared" si="4"/>
        <v>6.1068295894736844</v>
      </c>
      <c r="H25" s="20">
        <f t="shared" si="5"/>
        <v>29.007440550000002</v>
      </c>
    </row>
    <row r="26" spans="1:8" x14ac:dyDescent="0.3">
      <c r="A26" s="8">
        <f t="shared" si="6"/>
        <v>19</v>
      </c>
      <c r="B26" s="18">
        <v>55742.31</v>
      </c>
      <c r="C26" s="18">
        <f t="shared" si="0"/>
        <v>60335.476344000002</v>
      </c>
      <c r="D26" s="18">
        <f t="shared" si="1"/>
        <v>5027.9563619999999</v>
      </c>
      <c r="E26" s="19">
        <f t="shared" si="2"/>
        <v>30.534147947368421</v>
      </c>
      <c r="F26" s="19">
        <f t="shared" si="3"/>
        <v>15.26707397368421</v>
      </c>
      <c r="G26" s="19">
        <f t="shared" si="4"/>
        <v>6.1068295894736844</v>
      </c>
      <c r="H26" s="20">
        <f t="shared" si="5"/>
        <v>29.007440550000002</v>
      </c>
    </row>
    <row r="27" spans="1:8" x14ac:dyDescent="0.3">
      <c r="A27" s="8">
        <f t="shared" si="6"/>
        <v>20</v>
      </c>
      <c r="B27" s="18">
        <v>57757.08</v>
      </c>
      <c r="C27" s="18">
        <f t="shared" si="0"/>
        <v>62516.263392000001</v>
      </c>
      <c r="D27" s="18">
        <f t="shared" si="1"/>
        <v>5209.6886160000004</v>
      </c>
      <c r="E27" s="19">
        <f t="shared" si="2"/>
        <v>31.637785117408907</v>
      </c>
      <c r="F27" s="19">
        <f t="shared" si="3"/>
        <v>15.818892558704453</v>
      </c>
      <c r="G27" s="19">
        <f t="shared" si="4"/>
        <v>6.3275570234817815</v>
      </c>
      <c r="H27" s="20">
        <f t="shared" si="5"/>
        <v>30.055895861538463</v>
      </c>
    </row>
    <row r="28" spans="1:8" x14ac:dyDescent="0.3">
      <c r="A28" s="8">
        <f t="shared" si="6"/>
        <v>21</v>
      </c>
      <c r="B28" s="18">
        <v>57757.08</v>
      </c>
      <c r="C28" s="18">
        <f t="shared" si="0"/>
        <v>62516.263392000001</v>
      </c>
      <c r="D28" s="18">
        <f t="shared" si="1"/>
        <v>5209.6886160000004</v>
      </c>
      <c r="E28" s="19">
        <f t="shared" si="2"/>
        <v>31.637785117408907</v>
      </c>
      <c r="F28" s="19">
        <f t="shared" si="3"/>
        <v>15.818892558704453</v>
      </c>
      <c r="G28" s="19">
        <f t="shared" si="4"/>
        <v>6.3275570234817815</v>
      </c>
      <c r="H28" s="20">
        <f t="shared" si="5"/>
        <v>30.055895861538463</v>
      </c>
    </row>
    <row r="29" spans="1:8" x14ac:dyDescent="0.3">
      <c r="A29" s="8">
        <f t="shared" si="6"/>
        <v>22</v>
      </c>
      <c r="B29" s="18">
        <v>59995.73</v>
      </c>
      <c r="C29" s="18">
        <f t="shared" si="0"/>
        <v>64939.378152000005</v>
      </c>
      <c r="D29" s="18">
        <f t="shared" si="1"/>
        <v>5411.6148460000004</v>
      </c>
      <c r="E29" s="19">
        <f t="shared" si="2"/>
        <v>32.864057769230769</v>
      </c>
      <c r="F29" s="19">
        <f t="shared" si="3"/>
        <v>16.432028884615384</v>
      </c>
      <c r="G29" s="19">
        <f t="shared" si="4"/>
        <v>6.5728115538461536</v>
      </c>
      <c r="H29" s="20">
        <f t="shared" si="5"/>
        <v>31.220854880769235</v>
      </c>
    </row>
    <row r="30" spans="1:8" x14ac:dyDescent="0.3">
      <c r="A30" s="8">
        <f t="shared" si="6"/>
        <v>23</v>
      </c>
      <c r="B30" s="18">
        <v>62234.39</v>
      </c>
      <c r="C30" s="18">
        <f t="shared" si="0"/>
        <v>67362.503735999999</v>
      </c>
      <c r="D30" s="18">
        <f t="shared" si="1"/>
        <v>5613.5419780000002</v>
      </c>
      <c r="E30" s="19">
        <f t="shared" si="2"/>
        <v>34.090335898785426</v>
      </c>
      <c r="F30" s="19">
        <f t="shared" si="3"/>
        <v>17.045167949392713</v>
      </c>
      <c r="G30" s="19">
        <f t="shared" si="4"/>
        <v>6.8180671797570849</v>
      </c>
      <c r="H30" s="20">
        <f t="shared" si="5"/>
        <v>32.385819103846153</v>
      </c>
    </row>
    <row r="31" spans="1:8" x14ac:dyDescent="0.3">
      <c r="A31" s="8">
        <f t="shared" si="6"/>
        <v>24</v>
      </c>
      <c r="B31" s="18">
        <v>64025.3</v>
      </c>
      <c r="C31" s="18">
        <f t="shared" si="0"/>
        <v>69300.984720000008</v>
      </c>
      <c r="D31" s="18">
        <f t="shared" si="1"/>
        <v>5775.0820599999997</v>
      </c>
      <c r="E31" s="19">
        <f t="shared" si="2"/>
        <v>35.071348542510123</v>
      </c>
      <c r="F31" s="19">
        <f t="shared" si="3"/>
        <v>17.535674271255061</v>
      </c>
      <c r="G31" s="19">
        <f t="shared" si="4"/>
        <v>7.0142697085020247</v>
      </c>
      <c r="H31" s="20">
        <f t="shared" si="5"/>
        <v>33.317781115384619</v>
      </c>
    </row>
    <row r="32" spans="1:8" x14ac:dyDescent="0.3">
      <c r="A32" s="8">
        <f t="shared" si="6"/>
        <v>25</v>
      </c>
      <c r="B32" s="18">
        <v>64141.46</v>
      </c>
      <c r="C32" s="18">
        <f t="shared" si="0"/>
        <v>69426.716304000001</v>
      </c>
      <c r="D32" s="18">
        <f t="shared" si="1"/>
        <v>5785.5596920000007</v>
      </c>
      <c r="E32" s="19">
        <f t="shared" si="2"/>
        <v>35.134977886639675</v>
      </c>
      <c r="F32" s="19">
        <f t="shared" si="3"/>
        <v>17.567488943319837</v>
      </c>
      <c r="G32" s="19">
        <f t="shared" si="4"/>
        <v>7.0269955773279351</v>
      </c>
      <c r="H32" s="20">
        <f t="shared" si="5"/>
        <v>33.37822899230769</v>
      </c>
    </row>
    <row r="33" spans="1:8" x14ac:dyDescent="0.3">
      <c r="A33" s="8">
        <f t="shared" si="6"/>
        <v>26</v>
      </c>
      <c r="B33" s="18">
        <v>64249.09</v>
      </c>
      <c r="C33" s="18">
        <f t="shared" si="0"/>
        <v>69543.215016000002</v>
      </c>
      <c r="D33" s="18">
        <f t="shared" si="1"/>
        <v>5795.2679179999996</v>
      </c>
      <c r="E33" s="19">
        <f t="shared" si="2"/>
        <v>35.193934724696355</v>
      </c>
      <c r="F33" s="19">
        <f t="shared" si="3"/>
        <v>17.596967362348177</v>
      </c>
      <c r="G33" s="19">
        <f t="shared" si="4"/>
        <v>7.0387869449392708</v>
      </c>
      <c r="H33" s="20">
        <f t="shared" si="5"/>
        <v>33.43423798846154</v>
      </c>
    </row>
    <row r="34" spans="1:8" x14ac:dyDescent="0.3">
      <c r="A34" s="8">
        <f t="shared" si="6"/>
        <v>27</v>
      </c>
      <c r="B34" s="18">
        <v>64348.81</v>
      </c>
      <c r="C34" s="18">
        <f t="shared" si="0"/>
        <v>69651.151943999997</v>
      </c>
      <c r="D34" s="18">
        <f t="shared" si="1"/>
        <v>5804.2626620000001</v>
      </c>
      <c r="E34" s="19">
        <f t="shared" si="2"/>
        <v>35.248558676113362</v>
      </c>
      <c r="F34" s="19">
        <f t="shared" si="3"/>
        <v>17.624279338056681</v>
      </c>
      <c r="G34" s="19">
        <f t="shared" si="4"/>
        <v>7.0497117352226724</v>
      </c>
      <c r="H34" s="20">
        <f t="shared" si="5"/>
        <v>33.486130742307694</v>
      </c>
    </row>
    <row r="35" spans="1:8" x14ac:dyDescent="0.3">
      <c r="A35" s="8">
        <f t="shared" si="6"/>
        <v>28</v>
      </c>
      <c r="B35" s="18">
        <v>64441.2</v>
      </c>
      <c r="C35" s="18">
        <f t="shared" si="0"/>
        <v>69751.154880000002</v>
      </c>
      <c r="D35" s="18">
        <f t="shared" si="1"/>
        <v>5812.5962399999999</v>
      </c>
      <c r="E35" s="19">
        <f t="shared" si="2"/>
        <v>35.299167449392712</v>
      </c>
      <c r="F35" s="19">
        <f t="shared" si="3"/>
        <v>17.649583724696356</v>
      </c>
      <c r="G35" s="19">
        <f t="shared" si="4"/>
        <v>7.0598334898785424</v>
      </c>
      <c r="H35" s="20">
        <f t="shared" si="5"/>
        <v>33.534209076923077</v>
      </c>
    </row>
    <row r="36" spans="1:8" x14ac:dyDescent="0.3">
      <c r="A36" s="8">
        <f t="shared" si="6"/>
        <v>29</v>
      </c>
      <c r="B36" s="18">
        <v>64526.74</v>
      </c>
      <c r="C36" s="18">
        <f t="shared" si="0"/>
        <v>69843.743375999999</v>
      </c>
      <c r="D36" s="18">
        <f t="shared" si="1"/>
        <v>5820.3119480000005</v>
      </c>
      <c r="E36" s="19">
        <f t="shared" si="2"/>
        <v>35.346023975708498</v>
      </c>
      <c r="F36" s="19">
        <f t="shared" si="3"/>
        <v>17.673011987854249</v>
      </c>
      <c r="G36" s="19">
        <f t="shared" si="4"/>
        <v>7.0692047951416992</v>
      </c>
      <c r="H36" s="20">
        <f t="shared" si="5"/>
        <v>33.57872277692308</v>
      </c>
    </row>
    <row r="37" spans="1:8" x14ac:dyDescent="0.3">
      <c r="A37" s="8">
        <f t="shared" si="6"/>
        <v>30</v>
      </c>
      <c r="B37" s="18">
        <v>64606.05</v>
      </c>
      <c r="C37" s="18">
        <f t="shared" si="0"/>
        <v>69929.588520000005</v>
      </c>
      <c r="D37" s="18">
        <f t="shared" si="1"/>
        <v>5827.4657100000004</v>
      </c>
      <c r="E37" s="19">
        <f t="shared" si="2"/>
        <v>35.389467874493931</v>
      </c>
      <c r="F37" s="19">
        <f t="shared" si="3"/>
        <v>17.694733937246966</v>
      </c>
      <c r="G37" s="19">
        <f t="shared" si="4"/>
        <v>7.0778935748987859</v>
      </c>
      <c r="H37" s="20">
        <f t="shared" si="5"/>
        <v>33.619994480769236</v>
      </c>
    </row>
    <row r="38" spans="1:8" x14ac:dyDescent="0.3">
      <c r="A38" s="8">
        <f t="shared" si="6"/>
        <v>31</v>
      </c>
      <c r="B38" s="18">
        <v>64679.45</v>
      </c>
      <c r="C38" s="18">
        <f t="shared" si="0"/>
        <v>70009.036680000005</v>
      </c>
      <c r="D38" s="18">
        <f t="shared" si="1"/>
        <v>5834.0863899999995</v>
      </c>
      <c r="E38" s="19">
        <f t="shared" si="2"/>
        <v>35.429674433198386</v>
      </c>
      <c r="F38" s="19">
        <f t="shared" si="3"/>
        <v>17.714837216599193</v>
      </c>
      <c r="G38" s="19">
        <f t="shared" si="4"/>
        <v>7.0859348866396772</v>
      </c>
      <c r="H38" s="20">
        <f t="shared" si="5"/>
        <v>33.658190711538467</v>
      </c>
    </row>
    <row r="39" spans="1:8" x14ac:dyDescent="0.3">
      <c r="A39" s="8">
        <f t="shared" si="6"/>
        <v>32</v>
      </c>
      <c r="B39" s="18">
        <v>64747.44</v>
      </c>
      <c r="C39" s="18">
        <f t="shared" si="0"/>
        <v>70082.629056000005</v>
      </c>
      <c r="D39" s="18">
        <f t="shared" si="1"/>
        <v>5840.2190879999998</v>
      </c>
      <c r="E39" s="19">
        <f t="shared" si="2"/>
        <v>35.466917538461544</v>
      </c>
      <c r="F39" s="19">
        <f t="shared" si="3"/>
        <v>17.733458769230772</v>
      </c>
      <c r="G39" s="19">
        <f t="shared" si="4"/>
        <v>7.0933835076923089</v>
      </c>
      <c r="H39" s="20">
        <f t="shared" si="5"/>
        <v>33.693571661538464</v>
      </c>
    </row>
    <row r="40" spans="1:8" x14ac:dyDescent="0.3">
      <c r="A40" s="8">
        <f t="shared" si="6"/>
        <v>33</v>
      </c>
      <c r="B40" s="18">
        <v>64810.37</v>
      </c>
      <c r="C40" s="18">
        <f t="shared" si="0"/>
        <v>70150.744488000011</v>
      </c>
      <c r="D40" s="18">
        <f t="shared" si="1"/>
        <v>5845.8953740000006</v>
      </c>
      <c r="E40" s="19">
        <f t="shared" si="2"/>
        <v>35.501388910931176</v>
      </c>
      <c r="F40" s="19">
        <f t="shared" si="3"/>
        <v>17.750694455465588</v>
      </c>
      <c r="G40" s="19">
        <f t="shared" si="4"/>
        <v>7.1002777821862351</v>
      </c>
      <c r="H40" s="20">
        <f t="shared" si="5"/>
        <v>33.72631946538462</v>
      </c>
    </row>
    <row r="41" spans="1:8" x14ac:dyDescent="0.3">
      <c r="A41" s="8">
        <f t="shared" si="6"/>
        <v>34</v>
      </c>
      <c r="B41" s="18">
        <v>64868.68</v>
      </c>
      <c r="C41" s="18">
        <f t="shared" si="0"/>
        <v>70213.859232000003</v>
      </c>
      <c r="D41" s="18">
        <f t="shared" si="1"/>
        <v>5851.1549359999999</v>
      </c>
      <c r="E41" s="19">
        <f t="shared" si="2"/>
        <v>35.533329570850206</v>
      </c>
      <c r="F41" s="19">
        <f t="shared" si="3"/>
        <v>17.766664785425103</v>
      </c>
      <c r="G41" s="19">
        <f t="shared" si="4"/>
        <v>7.1066659141700415</v>
      </c>
      <c r="H41" s="20">
        <f t="shared" si="5"/>
        <v>33.75666309230769</v>
      </c>
    </row>
    <row r="42" spans="1:8" x14ac:dyDescent="0.3">
      <c r="A42" s="21">
        <f t="shared" si="6"/>
        <v>35</v>
      </c>
      <c r="B42" s="22">
        <v>64922.63</v>
      </c>
      <c r="C42" s="22">
        <f t="shared" si="0"/>
        <v>70272.254711999994</v>
      </c>
      <c r="D42" s="22">
        <f t="shared" si="1"/>
        <v>5856.0212259999998</v>
      </c>
      <c r="E42" s="23">
        <f t="shared" si="2"/>
        <v>35.56288193927125</v>
      </c>
      <c r="F42" s="23">
        <f t="shared" si="3"/>
        <v>17.781440969635625</v>
      </c>
      <c r="G42" s="23">
        <f t="shared" si="4"/>
        <v>7.1125763878542498</v>
      </c>
      <c r="H42" s="24">
        <f t="shared" si="5"/>
        <v>33.784737842307692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28</v>
      </c>
      <c r="B1" s="1" t="s">
        <v>61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41871.366768</v>
      </c>
      <c r="D7" s="18">
        <f t="shared" ref="D7:D42" si="1">B7/12*$D$3</f>
        <v>3489.2805640000001</v>
      </c>
      <c r="E7" s="19">
        <f t="shared" ref="E7:E42" si="2">C7/1976</f>
        <v>21.189962939271254</v>
      </c>
      <c r="F7" s="19">
        <f>E7/2</f>
        <v>10.594981469635627</v>
      </c>
      <c r="G7" s="19">
        <f>E7/5</f>
        <v>4.2379925878542508</v>
      </c>
      <c r="H7" s="20">
        <f>C7/2080</f>
        <v>20.130464792307691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43079.19528</v>
      </c>
      <c r="D8" s="18">
        <f t="shared" si="1"/>
        <v>3589.9329399999997</v>
      </c>
      <c r="E8" s="19">
        <f t="shared" si="2"/>
        <v>21.801212186234817</v>
      </c>
      <c r="F8" s="19">
        <f t="shared" ref="F8:F42" si="3">E8/2</f>
        <v>10.900606093117409</v>
      </c>
      <c r="G8" s="19">
        <f t="shared" ref="G8:G42" si="4">E8/5</f>
        <v>4.3602424372469635</v>
      </c>
      <c r="H8" s="20">
        <f t="shared" ref="H8:H42" si="5">C8/2080</f>
        <v>20.711151576923076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44337.355392000005</v>
      </c>
      <c r="D9" s="18">
        <f t="shared" si="1"/>
        <v>3694.7796160000003</v>
      </c>
      <c r="E9" s="19">
        <f t="shared" si="2"/>
        <v>22.437932890688263</v>
      </c>
      <c r="F9" s="19">
        <f t="shared" si="3"/>
        <v>11.218966445344131</v>
      </c>
      <c r="G9" s="19">
        <f t="shared" si="4"/>
        <v>4.4875865781376527</v>
      </c>
      <c r="H9" s="20">
        <f t="shared" si="5"/>
        <v>21.31603624615385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45595.483032000004</v>
      </c>
      <c r="D10" s="18">
        <f t="shared" si="1"/>
        <v>3799.6235860000002</v>
      </c>
      <c r="E10" s="19">
        <f t="shared" si="2"/>
        <v>23.074637161943322</v>
      </c>
      <c r="F10" s="19">
        <f t="shared" si="3"/>
        <v>11.537318580971661</v>
      </c>
      <c r="G10" s="19">
        <f t="shared" si="4"/>
        <v>4.6149274323886642</v>
      </c>
      <c r="H10" s="20">
        <f t="shared" si="5"/>
        <v>21.920905303846155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47105.290320000007</v>
      </c>
      <c r="D11" s="18">
        <f t="shared" si="1"/>
        <v>3925.4408600000002</v>
      </c>
      <c r="E11" s="19">
        <f t="shared" si="2"/>
        <v>23.838709676113364</v>
      </c>
      <c r="F11" s="19">
        <f t="shared" si="3"/>
        <v>11.919354838056682</v>
      </c>
      <c r="G11" s="19">
        <f t="shared" si="4"/>
        <v>4.7677419352226726</v>
      </c>
      <c r="H11" s="20">
        <f t="shared" si="5"/>
        <v>22.646774192307696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49068.006240000002</v>
      </c>
      <c r="D12" s="18">
        <f t="shared" si="1"/>
        <v>4089.0005200000001</v>
      </c>
      <c r="E12" s="19">
        <f t="shared" si="2"/>
        <v>24.831986963562755</v>
      </c>
      <c r="F12" s="19">
        <f t="shared" si="3"/>
        <v>12.415993481781378</v>
      </c>
      <c r="G12" s="19">
        <f t="shared" si="4"/>
        <v>4.9663973927125511</v>
      </c>
      <c r="H12" s="20">
        <f t="shared" si="5"/>
        <v>23.590387615384618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49068.006240000002</v>
      </c>
      <c r="D13" s="18">
        <f t="shared" si="1"/>
        <v>4089.0005200000001</v>
      </c>
      <c r="E13" s="19">
        <f t="shared" si="2"/>
        <v>24.831986963562755</v>
      </c>
      <c r="F13" s="19">
        <f t="shared" si="3"/>
        <v>12.415993481781378</v>
      </c>
      <c r="G13" s="19">
        <f t="shared" si="4"/>
        <v>4.9663973927125511</v>
      </c>
      <c r="H13" s="20">
        <f t="shared" si="5"/>
        <v>23.590387615384618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51081.032112000001</v>
      </c>
      <c r="D14" s="18">
        <f t="shared" si="1"/>
        <v>4256.7526760000001</v>
      </c>
      <c r="E14" s="19">
        <f t="shared" si="2"/>
        <v>25.850724753036438</v>
      </c>
      <c r="F14" s="19">
        <f t="shared" si="3"/>
        <v>12.925362376518219</v>
      </c>
      <c r="G14" s="19">
        <f t="shared" si="4"/>
        <v>5.1701449506072876</v>
      </c>
      <c r="H14" s="20">
        <f t="shared" si="5"/>
        <v>24.558188515384614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51081.032112000001</v>
      </c>
      <c r="D15" s="18">
        <f t="shared" si="1"/>
        <v>4256.7526760000001</v>
      </c>
      <c r="E15" s="19">
        <f t="shared" si="2"/>
        <v>25.850724753036438</v>
      </c>
      <c r="F15" s="19">
        <f t="shared" si="3"/>
        <v>12.925362376518219</v>
      </c>
      <c r="G15" s="19">
        <f t="shared" si="4"/>
        <v>5.1701449506072876</v>
      </c>
      <c r="H15" s="20">
        <f t="shared" si="5"/>
        <v>24.558188515384614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53094.101279999995</v>
      </c>
      <c r="D16" s="18">
        <f t="shared" si="1"/>
        <v>4424.5084399999996</v>
      </c>
      <c r="E16" s="19">
        <f t="shared" si="2"/>
        <v>26.869484453441292</v>
      </c>
      <c r="F16" s="19">
        <f t="shared" si="3"/>
        <v>13.434742226720646</v>
      </c>
      <c r="G16" s="19">
        <f t="shared" si="4"/>
        <v>5.3738968906882585</v>
      </c>
      <c r="H16" s="20">
        <f t="shared" si="5"/>
        <v>25.526010230769227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53094.101279999995</v>
      </c>
      <c r="D17" s="18">
        <f t="shared" si="1"/>
        <v>4424.5084399999996</v>
      </c>
      <c r="E17" s="19">
        <f t="shared" si="2"/>
        <v>26.869484453441292</v>
      </c>
      <c r="F17" s="19">
        <f t="shared" si="3"/>
        <v>13.434742226720646</v>
      </c>
      <c r="G17" s="19">
        <f t="shared" si="4"/>
        <v>5.3738968906882585</v>
      </c>
      <c r="H17" s="20">
        <f t="shared" si="5"/>
        <v>25.526010230769227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55610.410680000001</v>
      </c>
      <c r="D18" s="18">
        <f t="shared" si="1"/>
        <v>4634.2008899999992</v>
      </c>
      <c r="E18" s="19">
        <f t="shared" si="2"/>
        <v>28.142920384615387</v>
      </c>
      <c r="F18" s="19">
        <f t="shared" si="3"/>
        <v>14.071460192307693</v>
      </c>
      <c r="G18" s="19">
        <f t="shared" si="4"/>
        <v>5.6285840769230777</v>
      </c>
      <c r="H18" s="20">
        <f t="shared" si="5"/>
        <v>26.735774365384614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55610.410680000001</v>
      </c>
      <c r="D19" s="18">
        <f t="shared" si="1"/>
        <v>4634.2008899999992</v>
      </c>
      <c r="E19" s="19">
        <f t="shared" si="2"/>
        <v>28.142920384615387</v>
      </c>
      <c r="F19" s="19">
        <f t="shared" si="3"/>
        <v>14.071460192307693</v>
      </c>
      <c r="G19" s="19">
        <f t="shared" si="4"/>
        <v>5.6285840769230777</v>
      </c>
      <c r="H19" s="20">
        <f t="shared" si="5"/>
        <v>26.735774365384614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57875.083728000005</v>
      </c>
      <c r="D20" s="18">
        <f t="shared" si="1"/>
        <v>4822.9236440000004</v>
      </c>
      <c r="E20" s="19">
        <f t="shared" si="2"/>
        <v>29.28900998380567</v>
      </c>
      <c r="F20" s="19">
        <f t="shared" si="3"/>
        <v>14.644504991902835</v>
      </c>
      <c r="G20" s="19">
        <f t="shared" si="4"/>
        <v>5.8578019967611343</v>
      </c>
      <c r="H20" s="20">
        <f t="shared" si="5"/>
        <v>27.824559484615389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57875.083728000005</v>
      </c>
      <c r="D21" s="18">
        <f t="shared" si="1"/>
        <v>4822.9236440000004</v>
      </c>
      <c r="E21" s="19">
        <f t="shared" si="2"/>
        <v>29.28900998380567</v>
      </c>
      <c r="F21" s="19">
        <f t="shared" si="3"/>
        <v>14.644504991902835</v>
      </c>
      <c r="G21" s="19">
        <f t="shared" si="4"/>
        <v>5.8578019967611343</v>
      </c>
      <c r="H21" s="20">
        <f t="shared" si="5"/>
        <v>27.824559484615389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60139.778424000004</v>
      </c>
      <c r="D22" s="18">
        <f t="shared" si="1"/>
        <v>5011.6482020000003</v>
      </c>
      <c r="E22" s="19">
        <f t="shared" si="2"/>
        <v>30.43511053846154</v>
      </c>
      <c r="F22" s="19">
        <f t="shared" si="3"/>
        <v>15.21755526923077</v>
      </c>
      <c r="G22" s="19">
        <f t="shared" si="4"/>
        <v>6.0870221076923077</v>
      </c>
      <c r="H22" s="20">
        <f t="shared" si="5"/>
        <v>28.913355011538464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60139.778424000004</v>
      </c>
      <c r="D23" s="18">
        <f t="shared" si="1"/>
        <v>5011.6482020000003</v>
      </c>
      <c r="E23" s="19">
        <f t="shared" si="2"/>
        <v>30.43511053846154</v>
      </c>
      <c r="F23" s="19">
        <f t="shared" si="3"/>
        <v>15.21755526923077</v>
      </c>
      <c r="G23" s="19">
        <f t="shared" si="4"/>
        <v>6.0870221076923077</v>
      </c>
      <c r="H23" s="20">
        <f t="shared" si="5"/>
        <v>28.913355011538464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62656.087824000002</v>
      </c>
      <c r="D24" s="18">
        <f t="shared" si="1"/>
        <v>5221.3406520000008</v>
      </c>
      <c r="E24" s="19">
        <f t="shared" si="2"/>
        <v>31.708546469635628</v>
      </c>
      <c r="F24" s="19">
        <f t="shared" si="3"/>
        <v>15.854273234817814</v>
      </c>
      <c r="G24" s="19">
        <f t="shared" si="4"/>
        <v>6.341709293927126</v>
      </c>
      <c r="H24" s="20">
        <f t="shared" si="5"/>
        <v>30.123119146153847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62656.087824000002</v>
      </c>
      <c r="D25" s="18">
        <f t="shared" si="1"/>
        <v>5221.3406520000008</v>
      </c>
      <c r="E25" s="19">
        <f t="shared" si="2"/>
        <v>31.708546469635628</v>
      </c>
      <c r="F25" s="19">
        <f t="shared" si="3"/>
        <v>15.854273234817814</v>
      </c>
      <c r="G25" s="19">
        <f t="shared" si="4"/>
        <v>6.341709293927126</v>
      </c>
      <c r="H25" s="20">
        <f t="shared" si="5"/>
        <v>30.123119146153847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62656.087824000002</v>
      </c>
      <c r="D26" s="18">
        <f t="shared" si="1"/>
        <v>5221.3406520000008</v>
      </c>
      <c r="E26" s="19">
        <f t="shared" si="2"/>
        <v>31.708546469635628</v>
      </c>
      <c r="F26" s="19">
        <f t="shared" si="3"/>
        <v>15.854273234817814</v>
      </c>
      <c r="G26" s="19">
        <f t="shared" si="4"/>
        <v>6.341709293927126</v>
      </c>
      <c r="H26" s="20">
        <f t="shared" si="5"/>
        <v>30.123119146153847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64920.7284</v>
      </c>
      <c r="D27" s="18">
        <f t="shared" si="1"/>
        <v>5410.0607</v>
      </c>
      <c r="E27" s="19">
        <f t="shared" si="2"/>
        <v>32.854619635627529</v>
      </c>
      <c r="F27" s="19">
        <f t="shared" si="3"/>
        <v>16.427309817813764</v>
      </c>
      <c r="G27" s="19">
        <f t="shared" si="4"/>
        <v>6.5709239271255058</v>
      </c>
      <c r="H27" s="20">
        <f t="shared" si="5"/>
        <v>31.211888653846152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64920.7284</v>
      </c>
      <c r="D28" s="18">
        <f t="shared" si="1"/>
        <v>5410.0607</v>
      </c>
      <c r="E28" s="19">
        <f t="shared" si="2"/>
        <v>32.854619635627529</v>
      </c>
      <c r="F28" s="19">
        <f t="shared" si="3"/>
        <v>16.427309817813764</v>
      </c>
      <c r="G28" s="19">
        <f t="shared" si="4"/>
        <v>6.5709239271255058</v>
      </c>
      <c r="H28" s="20">
        <f t="shared" si="5"/>
        <v>31.211888653846152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67437.026975999994</v>
      </c>
      <c r="D29" s="18">
        <f t="shared" si="1"/>
        <v>5619.7522479999998</v>
      </c>
      <c r="E29" s="19">
        <f t="shared" si="2"/>
        <v>34.128050089068822</v>
      </c>
      <c r="F29" s="19">
        <f t="shared" si="3"/>
        <v>17.064025044534411</v>
      </c>
      <c r="G29" s="19">
        <f t="shared" si="4"/>
        <v>6.825610017813764</v>
      </c>
      <c r="H29" s="20">
        <f t="shared" si="5"/>
        <v>32.421647584615378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69953.379671999995</v>
      </c>
      <c r="D30" s="18">
        <f t="shared" si="1"/>
        <v>5829.4483060000002</v>
      </c>
      <c r="E30" s="19">
        <f t="shared" si="2"/>
        <v>35.401507931174088</v>
      </c>
      <c r="F30" s="19">
        <f t="shared" si="3"/>
        <v>17.700753965587044</v>
      </c>
      <c r="G30" s="19">
        <f t="shared" si="4"/>
        <v>7.0803015862348175</v>
      </c>
      <c r="H30" s="20">
        <f t="shared" si="5"/>
        <v>33.631432534615385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71966.405543999994</v>
      </c>
      <c r="D31" s="18">
        <f t="shared" si="1"/>
        <v>5997.2004619999998</v>
      </c>
      <c r="E31" s="19">
        <f t="shared" si="2"/>
        <v>36.42024572064777</v>
      </c>
      <c r="F31" s="19">
        <f t="shared" si="3"/>
        <v>18.210122860323885</v>
      </c>
      <c r="G31" s="19">
        <f t="shared" si="4"/>
        <v>7.2840491441295541</v>
      </c>
      <c r="H31" s="20">
        <f t="shared" si="5"/>
        <v>34.599233434615378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72096.975456</v>
      </c>
      <c r="D32" s="18">
        <f t="shared" si="1"/>
        <v>6008.0812880000003</v>
      </c>
      <c r="E32" s="19">
        <f t="shared" si="2"/>
        <v>36.486323611336033</v>
      </c>
      <c r="F32" s="19">
        <f t="shared" si="3"/>
        <v>18.243161805668016</v>
      </c>
      <c r="G32" s="19">
        <f t="shared" si="4"/>
        <v>7.2972647222672062</v>
      </c>
      <c r="H32" s="20">
        <f t="shared" si="5"/>
        <v>34.662007430769229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72217.955304000003</v>
      </c>
      <c r="D33" s="18">
        <f t="shared" si="1"/>
        <v>6018.1629420000008</v>
      </c>
      <c r="E33" s="19">
        <f t="shared" si="2"/>
        <v>36.54754823076923</v>
      </c>
      <c r="F33" s="19">
        <f t="shared" si="3"/>
        <v>18.273774115384615</v>
      </c>
      <c r="G33" s="19">
        <f t="shared" si="4"/>
        <v>7.3095096461538462</v>
      </c>
      <c r="H33" s="20">
        <f t="shared" si="5"/>
        <v>34.720170819230773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72330.048648000011</v>
      </c>
      <c r="D34" s="18">
        <f t="shared" si="1"/>
        <v>6027.504054</v>
      </c>
      <c r="E34" s="19">
        <f t="shared" si="2"/>
        <v>36.60427563157895</v>
      </c>
      <c r="F34" s="19">
        <f t="shared" si="3"/>
        <v>18.302137815789475</v>
      </c>
      <c r="G34" s="19">
        <f t="shared" si="4"/>
        <v>7.3208551263157897</v>
      </c>
      <c r="H34" s="20">
        <f t="shared" si="5"/>
        <v>34.774061850000002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72433.894104000006</v>
      </c>
      <c r="D35" s="18">
        <f t="shared" si="1"/>
        <v>6036.1578420000014</v>
      </c>
      <c r="E35" s="19">
        <f t="shared" si="2"/>
        <v>36.656829000000002</v>
      </c>
      <c r="F35" s="19">
        <f t="shared" si="3"/>
        <v>18.328414500000001</v>
      </c>
      <c r="G35" s="19">
        <f t="shared" si="4"/>
        <v>7.3313658000000004</v>
      </c>
      <c r="H35" s="20">
        <f t="shared" si="5"/>
        <v>34.823987550000005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72530.043695999993</v>
      </c>
      <c r="D36" s="18">
        <f t="shared" si="1"/>
        <v>6044.1703079999988</v>
      </c>
      <c r="E36" s="19">
        <f t="shared" si="2"/>
        <v>36.705487700404852</v>
      </c>
      <c r="F36" s="19">
        <f t="shared" si="3"/>
        <v>18.352743850202426</v>
      </c>
      <c r="G36" s="19">
        <f t="shared" si="4"/>
        <v>7.3410975400809706</v>
      </c>
      <c r="H36" s="20">
        <f t="shared" si="5"/>
        <v>34.870213315384611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72619.190159999998</v>
      </c>
      <c r="D37" s="18">
        <f t="shared" si="1"/>
        <v>6051.5991799999993</v>
      </c>
      <c r="E37" s="19">
        <f t="shared" si="2"/>
        <v>36.750602307692304</v>
      </c>
      <c r="F37" s="19">
        <f t="shared" si="3"/>
        <v>18.375301153846152</v>
      </c>
      <c r="G37" s="19">
        <f t="shared" si="4"/>
        <v>7.3501204615384612</v>
      </c>
      <c r="H37" s="20">
        <f t="shared" si="5"/>
        <v>34.913072192307695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72701.701512000014</v>
      </c>
      <c r="D38" s="18">
        <f t="shared" si="1"/>
        <v>6058.4751260000003</v>
      </c>
      <c r="E38" s="19">
        <f t="shared" si="2"/>
        <v>36.792359064777337</v>
      </c>
      <c r="F38" s="19">
        <f t="shared" si="3"/>
        <v>18.396179532388668</v>
      </c>
      <c r="G38" s="19">
        <f t="shared" si="4"/>
        <v>7.3584718129554672</v>
      </c>
      <c r="H38" s="20">
        <f t="shared" si="5"/>
        <v>34.952741111538465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72778.118952000004</v>
      </c>
      <c r="D39" s="18">
        <f t="shared" si="1"/>
        <v>6064.8432459999995</v>
      </c>
      <c r="E39" s="19">
        <f t="shared" si="2"/>
        <v>36.831031858299596</v>
      </c>
      <c r="F39" s="19">
        <f t="shared" si="3"/>
        <v>18.415515929149798</v>
      </c>
      <c r="G39" s="19">
        <f t="shared" si="4"/>
        <v>7.3662063716599189</v>
      </c>
      <c r="H39" s="20">
        <f t="shared" si="5"/>
        <v>34.989480265384614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72848.853792000009</v>
      </c>
      <c r="D40" s="18">
        <f t="shared" si="1"/>
        <v>6070.7378160000007</v>
      </c>
      <c r="E40" s="19">
        <f t="shared" si="2"/>
        <v>36.866828842105271</v>
      </c>
      <c r="F40" s="19">
        <f t="shared" si="3"/>
        <v>18.433414421052635</v>
      </c>
      <c r="G40" s="19">
        <f t="shared" si="4"/>
        <v>7.3733657684210545</v>
      </c>
      <c r="H40" s="20">
        <f t="shared" si="5"/>
        <v>35.023487400000008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72914.403936000002</v>
      </c>
      <c r="D41" s="18">
        <f t="shared" si="1"/>
        <v>6076.2003279999999</v>
      </c>
      <c r="E41" s="19">
        <f t="shared" si="2"/>
        <v>36.900001991902833</v>
      </c>
      <c r="F41" s="19">
        <f t="shared" si="3"/>
        <v>18.450000995951417</v>
      </c>
      <c r="G41" s="19">
        <f t="shared" si="4"/>
        <v>7.3800003983805667</v>
      </c>
      <c r="H41" s="20">
        <f t="shared" si="5"/>
        <v>35.055001892307693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72975.039984000003</v>
      </c>
      <c r="D42" s="22">
        <f t="shared" si="1"/>
        <v>6081.2533320000002</v>
      </c>
      <c r="E42" s="23">
        <f t="shared" si="2"/>
        <v>36.93068825101215</v>
      </c>
      <c r="F42" s="23">
        <f t="shared" si="3"/>
        <v>18.465344125506075</v>
      </c>
      <c r="G42" s="23">
        <f t="shared" si="4"/>
        <v>7.3861376502024303</v>
      </c>
      <c r="H42" s="24">
        <f t="shared" si="5"/>
        <v>35.084153838461539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30</v>
      </c>
      <c r="B1" s="1" t="s">
        <v>62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40065.370000000003</v>
      </c>
      <c r="C7" s="18">
        <f t="shared" ref="C7:C42" si="0">B7*$D$3</f>
        <v>43366.756488000006</v>
      </c>
      <c r="D7" s="18">
        <f t="shared" ref="D7:D42" si="1">B7/12*$D$3</f>
        <v>3613.8963740000004</v>
      </c>
      <c r="E7" s="19">
        <f t="shared" ref="E7:E42" si="2">C7/1976</f>
        <v>21.946739113360326</v>
      </c>
      <c r="F7" s="19">
        <f>E7/2</f>
        <v>10.973369556680163</v>
      </c>
      <c r="G7" s="19">
        <f>E7/5</f>
        <v>4.3893478226720655</v>
      </c>
      <c r="H7" s="20">
        <f>C7/2080</f>
        <v>20.84940215769231</v>
      </c>
    </row>
    <row r="8" spans="1:8" x14ac:dyDescent="0.3">
      <c r="A8" s="8">
        <f>A7+1</f>
        <v>1</v>
      </c>
      <c r="B8" s="18">
        <v>41221.089999999997</v>
      </c>
      <c r="C8" s="18">
        <f t="shared" si="0"/>
        <v>44617.707815999995</v>
      </c>
      <c r="D8" s="18">
        <f t="shared" si="1"/>
        <v>3718.1423180000002</v>
      </c>
      <c r="E8" s="19">
        <f t="shared" si="2"/>
        <v>22.579811647773276</v>
      </c>
      <c r="F8" s="19">
        <f t="shared" ref="F8:F42" si="3">E8/2</f>
        <v>11.289905823886638</v>
      </c>
      <c r="G8" s="19">
        <f t="shared" ref="G8:G42" si="4">E8/5</f>
        <v>4.5159623295546556</v>
      </c>
      <c r="H8" s="20">
        <f t="shared" ref="H8:H42" si="5">C8/2080</f>
        <v>21.450821065384613</v>
      </c>
    </row>
    <row r="9" spans="1:8" x14ac:dyDescent="0.3">
      <c r="A9" s="8">
        <f t="shared" ref="A9:A42" si="6">A8+1</f>
        <v>2</v>
      </c>
      <c r="B9" s="18">
        <v>42424.99</v>
      </c>
      <c r="C9" s="18">
        <f t="shared" si="0"/>
        <v>45920.809176000002</v>
      </c>
      <c r="D9" s="18">
        <f t="shared" si="1"/>
        <v>3826.7340979999999</v>
      </c>
      <c r="E9" s="19">
        <f t="shared" si="2"/>
        <v>23.239275898785426</v>
      </c>
      <c r="F9" s="19">
        <f t="shared" si="3"/>
        <v>11.619637949392713</v>
      </c>
      <c r="G9" s="19">
        <f t="shared" si="4"/>
        <v>4.6478551797570855</v>
      </c>
      <c r="H9" s="20">
        <f t="shared" si="5"/>
        <v>22.077312103846154</v>
      </c>
    </row>
    <row r="10" spans="1:8" x14ac:dyDescent="0.3">
      <c r="A10" s="8">
        <f t="shared" si="6"/>
        <v>3</v>
      </c>
      <c r="B10" s="18">
        <v>43628.89</v>
      </c>
      <c r="C10" s="18">
        <f t="shared" si="0"/>
        <v>47223.910536000003</v>
      </c>
      <c r="D10" s="18">
        <f t="shared" si="1"/>
        <v>3935.3258780000001</v>
      </c>
      <c r="E10" s="19">
        <f t="shared" si="2"/>
        <v>23.898740149797572</v>
      </c>
      <c r="F10" s="19">
        <f t="shared" si="3"/>
        <v>11.949370074898786</v>
      </c>
      <c r="G10" s="19">
        <f t="shared" si="4"/>
        <v>4.7797480299595145</v>
      </c>
      <c r="H10" s="20">
        <f t="shared" si="5"/>
        <v>22.703803142307695</v>
      </c>
    </row>
    <row r="11" spans="1:8" x14ac:dyDescent="0.3">
      <c r="A11" s="8">
        <f t="shared" si="6"/>
        <v>4</v>
      </c>
      <c r="B11" s="18">
        <v>45073.55</v>
      </c>
      <c r="C11" s="18">
        <f t="shared" si="0"/>
        <v>48787.610520000002</v>
      </c>
      <c r="D11" s="18">
        <f t="shared" si="1"/>
        <v>4065.6342100000006</v>
      </c>
      <c r="E11" s="19">
        <f t="shared" si="2"/>
        <v>24.690086295546561</v>
      </c>
      <c r="F11" s="19">
        <f t="shared" si="3"/>
        <v>12.34504314777328</v>
      </c>
      <c r="G11" s="19">
        <f t="shared" si="4"/>
        <v>4.9380172591093121</v>
      </c>
      <c r="H11" s="20">
        <f t="shared" si="5"/>
        <v>23.455581980769232</v>
      </c>
    </row>
    <row r="12" spans="1:8" x14ac:dyDescent="0.3">
      <c r="A12" s="8">
        <f t="shared" si="6"/>
        <v>5</v>
      </c>
      <c r="B12" s="18">
        <v>46951.63</v>
      </c>
      <c r="C12" s="18">
        <f t="shared" si="0"/>
        <v>50820.444312</v>
      </c>
      <c r="D12" s="18">
        <f t="shared" si="1"/>
        <v>4235.037026</v>
      </c>
      <c r="E12" s="19">
        <f t="shared" si="2"/>
        <v>25.718848336032387</v>
      </c>
      <c r="F12" s="19">
        <f t="shared" si="3"/>
        <v>12.859424168016194</v>
      </c>
      <c r="G12" s="19">
        <f t="shared" si="4"/>
        <v>5.1437696672064774</v>
      </c>
      <c r="H12" s="20">
        <f t="shared" si="5"/>
        <v>24.43290591923077</v>
      </c>
    </row>
    <row r="13" spans="1:8" x14ac:dyDescent="0.3">
      <c r="A13" s="8">
        <f t="shared" si="6"/>
        <v>6</v>
      </c>
      <c r="B13" s="18">
        <v>46951.63</v>
      </c>
      <c r="C13" s="18">
        <f t="shared" si="0"/>
        <v>50820.444312</v>
      </c>
      <c r="D13" s="18">
        <f t="shared" si="1"/>
        <v>4235.037026</v>
      </c>
      <c r="E13" s="19">
        <f t="shared" si="2"/>
        <v>25.718848336032387</v>
      </c>
      <c r="F13" s="19">
        <f t="shared" si="3"/>
        <v>12.859424168016194</v>
      </c>
      <c r="G13" s="19">
        <f t="shared" si="4"/>
        <v>5.1437696672064774</v>
      </c>
      <c r="H13" s="20">
        <f t="shared" si="5"/>
        <v>24.43290591923077</v>
      </c>
    </row>
    <row r="14" spans="1:8" x14ac:dyDescent="0.3">
      <c r="A14" s="8">
        <f t="shared" si="6"/>
        <v>7</v>
      </c>
      <c r="B14" s="18">
        <v>48877.85</v>
      </c>
      <c r="C14" s="18">
        <f t="shared" si="0"/>
        <v>52905.384839999999</v>
      </c>
      <c r="D14" s="18">
        <f t="shared" si="1"/>
        <v>4408.7820700000002</v>
      </c>
      <c r="E14" s="19">
        <f t="shared" si="2"/>
        <v>26.773980182186236</v>
      </c>
      <c r="F14" s="19">
        <f t="shared" si="3"/>
        <v>13.386990091093118</v>
      </c>
      <c r="G14" s="19">
        <f t="shared" si="4"/>
        <v>5.3547960364372473</v>
      </c>
      <c r="H14" s="20">
        <f t="shared" si="5"/>
        <v>25.435281173076923</v>
      </c>
    </row>
    <row r="15" spans="1:8" x14ac:dyDescent="0.3">
      <c r="A15" s="8">
        <f t="shared" si="6"/>
        <v>8</v>
      </c>
      <c r="B15" s="18">
        <v>48877.85</v>
      </c>
      <c r="C15" s="18">
        <f t="shared" si="0"/>
        <v>52905.384839999999</v>
      </c>
      <c r="D15" s="18">
        <f t="shared" si="1"/>
        <v>4408.7820700000002</v>
      </c>
      <c r="E15" s="19">
        <f t="shared" si="2"/>
        <v>26.773980182186236</v>
      </c>
      <c r="F15" s="19">
        <f t="shared" si="3"/>
        <v>13.386990091093118</v>
      </c>
      <c r="G15" s="19">
        <f t="shared" si="4"/>
        <v>5.3547960364372473</v>
      </c>
      <c r="H15" s="20">
        <f t="shared" si="5"/>
        <v>25.435281173076923</v>
      </c>
    </row>
    <row r="16" spans="1:8" x14ac:dyDescent="0.3">
      <c r="A16" s="8">
        <f t="shared" si="6"/>
        <v>9</v>
      </c>
      <c r="B16" s="18">
        <v>50804.08</v>
      </c>
      <c r="C16" s="18">
        <f t="shared" si="0"/>
        <v>54990.336192000002</v>
      </c>
      <c r="D16" s="18">
        <f t="shared" si="1"/>
        <v>4582.5280160000002</v>
      </c>
      <c r="E16" s="19">
        <f t="shared" si="2"/>
        <v>27.829117506072876</v>
      </c>
      <c r="F16" s="19">
        <f t="shared" si="3"/>
        <v>13.914558753036438</v>
      </c>
      <c r="G16" s="19">
        <f t="shared" si="4"/>
        <v>5.5658235012145756</v>
      </c>
      <c r="H16" s="20">
        <f t="shared" si="5"/>
        <v>26.437661630769231</v>
      </c>
    </row>
    <row r="17" spans="1:8" x14ac:dyDescent="0.3">
      <c r="A17" s="8">
        <f t="shared" si="6"/>
        <v>10</v>
      </c>
      <c r="B17" s="18">
        <v>50804.08</v>
      </c>
      <c r="C17" s="18">
        <f t="shared" si="0"/>
        <v>54990.336192000002</v>
      </c>
      <c r="D17" s="18">
        <f t="shared" si="1"/>
        <v>4582.5280160000002</v>
      </c>
      <c r="E17" s="19">
        <f t="shared" si="2"/>
        <v>27.829117506072876</v>
      </c>
      <c r="F17" s="19">
        <f t="shared" si="3"/>
        <v>13.914558753036438</v>
      </c>
      <c r="G17" s="19">
        <f t="shared" si="4"/>
        <v>5.5658235012145756</v>
      </c>
      <c r="H17" s="20">
        <f t="shared" si="5"/>
        <v>26.437661630769231</v>
      </c>
    </row>
    <row r="18" spans="1:8" x14ac:dyDescent="0.3">
      <c r="A18" s="8">
        <f t="shared" si="6"/>
        <v>11</v>
      </c>
      <c r="B18" s="18">
        <v>53211.82</v>
      </c>
      <c r="C18" s="18">
        <f t="shared" si="0"/>
        <v>57596.473967999998</v>
      </c>
      <c r="D18" s="18">
        <f t="shared" si="1"/>
        <v>4799.7061640000002</v>
      </c>
      <c r="E18" s="19">
        <f t="shared" si="2"/>
        <v>29.148013141700403</v>
      </c>
      <c r="F18" s="19">
        <f t="shared" si="3"/>
        <v>14.574006570850202</v>
      </c>
      <c r="G18" s="19">
        <f t="shared" si="4"/>
        <v>5.8296026283400808</v>
      </c>
      <c r="H18" s="20">
        <f t="shared" si="5"/>
        <v>27.690612484615382</v>
      </c>
    </row>
    <row r="19" spans="1:8" x14ac:dyDescent="0.3">
      <c r="A19" s="8">
        <f t="shared" si="6"/>
        <v>12</v>
      </c>
      <c r="B19" s="18">
        <v>53211.82</v>
      </c>
      <c r="C19" s="18">
        <f t="shared" si="0"/>
        <v>57596.473967999998</v>
      </c>
      <c r="D19" s="18">
        <f t="shared" si="1"/>
        <v>4799.7061640000002</v>
      </c>
      <c r="E19" s="19">
        <f t="shared" si="2"/>
        <v>29.148013141700403</v>
      </c>
      <c r="F19" s="19">
        <f t="shared" si="3"/>
        <v>14.574006570850202</v>
      </c>
      <c r="G19" s="19">
        <f t="shared" si="4"/>
        <v>5.8296026283400808</v>
      </c>
      <c r="H19" s="20">
        <f t="shared" si="5"/>
        <v>27.690612484615382</v>
      </c>
    </row>
    <row r="20" spans="1:8" x14ac:dyDescent="0.3">
      <c r="A20" s="8">
        <f t="shared" si="6"/>
        <v>13</v>
      </c>
      <c r="B20" s="18">
        <v>55378.84</v>
      </c>
      <c r="C20" s="18">
        <f t="shared" si="0"/>
        <v>59942.056415999999</v>
      </c>
      <c r="D20" s="18">
        <f t="shared" si="1"/>
        <v>4995.1713679999993</v>
      </c>
      <c r="E20" s="19">
        <f t="shared" si="2"/>
        <v>30.335048793522265</v>
      </c>
      <c r="F20" s="19">
        <f t="shared" si="3"/>
        <v>15.167524396761133</v>
      </c>
      <c r="G20" s="19">
        <f t="shared" si="4"/>
        <v>6.0670097587044527</v>
      </c>
      <c r="H20" s="20">
        <f t="shared" si="5"/>
        <v>28.818296353846154</v>
      </c>
    </row>
    <row r="21" spans="1:8" x14ac:dyDescent="0.3">
      <c r="A21" s="8">
        <f t="shared" si="6"/>
        <v>14</v>
      </c>
      <c r="B21" s="18">
        <v>55378.84</v>
      </c>
      <c r="C21" s="18">
        <f t="shared" si="0"/>
        <v>59942.056415999999</v>
      </c>
      <c r="D21" s="18">
        <f t="shared" si="1"/>
        <v>4995.1713679999993</v>
      </c>
      <c r="E21" s="19">
        <f t="shared" si="2"/>
        <v>30.335048793522265</v>
      </c>
      <c r="F21" s="19">
        <f t="shared" si="3"/>
        <v>15.167524396761133</v>
      </c>
      <c r="G21" s="19">
        <f t="shared" si="4"/>
        <v>6.0670097587044527</v>
      </c>
      <c r="H21" s="20">
        <f t="shared" si="5"/>
        <v>28.818296353846154</v>
      </c>
    </row>
    <row r="22" spans="1:8" x14ac:dyDescent="0.3">
      <c r="A22" s="8">
        <f t="shared" si="6"/>
        <v>15</v>
      </c>
      <c r="B22" s="18">
        <v>57545.85</v>
      </c>
      <c r="C22" s="18">
        <f t="shared" si="0"/>
        <v>62287.628040000003</v>
      </c>
      <c r="D22" s="18">
        <f t="shared" si="1"/>
        <v>5190.6356700000006</v>
      </c>
      <c r="E22" s="19">
        <f t="shared" si="2"/>
        <v>31.522078967611339</v>
      </c>
      <c r="F22" s="19">
        <f t="shared" si="3"/>
        <v>15.76103948380567</v>
      </c>
      <c r="G22" s="19">
        <f t="shared" si="4"/>
        <v>6.304415793522268</v>
      </c>
      <c r="H22" s="20">
        <f t="shared" si="5"/>
        <v>29.945975019230772</v>
      </c>
    </row>
    <row r="23" spans="1:8" x14ac:dyDescent="0.3">
      <c r="A23" s="8">
        <f t="shared" si="6"/>
        <v>16</v>
      </c>
      <c r="B23" s="18">
        <v>57545.85</v>
      </c>
      <c r="C23" s="18">
        <f t="shared" si="0"/>
        <v>62287.628040000003</v>
      </c>
      <c r="D23" s="18">
        <f t="shared" si="1"/>
        <v>5190.6356700000006</v>
      </c>
      <c r="E23" s="19">
        <f t="shared" si="2"/>
        <v>31.522078967611339</v>
      </c>
      <c r="F23" s="19">
        <f t="shared" si="3"/>
        <v>15.76103948380567</v>
      </c>
      <c r="G23" s="19">
        <f t="shared" si="4"/>
        <v>6.304415793522268</v>
      </c>
      <c r="H23" s="20">
        <f t="shared" si="5"/>
        <v>29.945975019230772</v>
      </c>
    </row>
    <row r="24" spans="1:8" x14ac:dyDescent="0.3">
      <c r="A24" s="8">
        <f t="shared" si="6"/>
        <v>17</v>
      </c>
      <c r="B24" s="18">
        <v>59953.599999999999</v>
      </c>
      <c r="C24" s="18">
        <f t="shared" si="0"/>
        <v>64893.776640000004</v>
      </c>
      <c r="D24" s="18">
        <f t="shared" si="1"/>
        <v>5407.8147200000003</v>
      </c>
      <c r="E24" s="19">
        <f t="shared" si="2"/>
        <v>32.840980080971661</v>
      </c>
      <c r="F24" s="19">
        <f t="shared" si="3"/>
        <v>16.420490040485831</v>
      </c>
      <c r="G24" s="19">
        <f t="shared" si="4"/>
        <v>6.5681960161943325</v>
      </c>
      <c r="H24" s="20">
        <f t="shared" si="5"/>
        <v>31.198931076923078</v>
      </c>
    </row>
    <row r="25" spans="1:8" x14ac:dyDescent="0.3">
      <c r="A25" s="8">
        <f t="shared" si="6"/>
        <v>18</v>
      </c>
      <c r="B25" s="18">
        <v>59953.599999999999</v>
      </c>
      <c r="C25" s="18">
        <f t="shared" si="0"/>
        <v>64893.776640000004</v>
      </c>
      <c r="D25" s="18">
        <f t="shared" si="1"/>
        <v>5407.8147200000003</v>
      </c>
      <c r="E25" s="19">
        <f t="shared" si="2"/>
        <v>32.840980080971661</v>
      </c>
      <c r="F25" s="19">
        <f t="shared" si="3"/>
        <v>16.420490040485831</v>
      </c>
      <c r="G25" s="19">
        <f t="shared" si="4"/>
        <v>6.5681960161943325</v>
      </c>
      <c r="H25" s="20">
        <f t="shared" si="5"/>
        <v>31.198931076923078</v>
      </c>
    </row>
    <row r="26" spans="1:8" x14ac:dyDescent="0.3">
      <c r="A26" s="8">
        <f t="shared" si="6"/>
        <v>19</v>
      </c>
      <c r="B26" s="18">
        <v>59953.599999999999</v>
      </c>
      <c r="C26" s="18">
        <f t="shared" si="0"/>
        <v>64893.776640000004</v>
      </c>
      <c r="D26" s="18">
        <f t="shared" si="1"/>
        <v>5407.8147200000003</v>
      </c>
      <c r="E26" s="19">
        <f t="shared" si="2"/>
        <v>32.840980080971661</v>
      </c>
      <c r="F26" s="19">
        <f t="shared" si="3"/>
        <v>16.420490040485831</v>
      </c>
      <c r="G26" s="19">
        <f t="shared" si="4"/>
        <v>6.5681960161943325</v>
      </c>
      <c r="H26" s="20">
        <f t="shared" si="5"/>
        <v>31.198931076923078</v>
      </c>
    </row>
    <row r="27" spans="1:8" x14ac:dyDescent="0.3">
      <c r="A27" s="8">
        <f t="shared" si="6"/>
        <v>20</v>
      </c>
      <c r="B27" s="18">
        <v>62120.62</v>
      </c>
      <c r="C27" s="18">
        <f t="shared" si="0"/>
        <v>67239.359087999997</v>
      </c>
      <c r="D27" s="18">
        <f t="shared" si="1"/>
        <v>5603.2799240000004</v>
      </c>
      <c r="E27" s="19">
        <f t="shared" si="2"/>
        <v>34.02801573279352</v>
      </c>
      <c r="F27" s="19">
        <f t="shared" si="3"/>
        <v>17.01400786639676</v>
      </c>
      <c r="G27" s="19">
        <f t="shared" si="4"/>
        <v>6.8056031465587044</v>
      </c>
      <c r="H27" s="20">
        <f t="shared" si="5"/>
        <v>32.326614946153846</v>
      </c>
    </row>
    <row r="28" spans="1:8" x14ac:dyDescent="0.3">
      <c r="A28" s="8">
        <f t="shared" si="6"/>
        <v>21</v>
      </c>
      <c r="B28" s="18">
        <v>62120.62</v>
      </c>
      <c r="C28" s="18">
        <f t="shared" si="0"/>
        <v>67239.359087999997</v>
      </c>
      <c r="D28" s="18">
        <f t="shared" si="1"/>
        <v>5603.2799240000004</v>
      </c>
      <c r="E28" s="19">
        <f t="shared" si="2"/>
        <v>34.02801573279352</v>
      </c>
      <c r="F28" s="19">
        <f t="shared" si="3"/>
        <v>17.01400786639676</v>
      </c>
      <c r="G28" s="19">
        <f t="shared" si="4"/>
        <v>6.8056031465587044</v>
      </c>
      <c r="H28" s="20">
        <f t="shared" si="5"/>
        <v>32.326614946153846</v>
      </c>
    </row>
    <row r="29" spans="1:8" x14ac:dyDescent="0.3">
      <c r="A29" s="8">
        <f t="shared" si="6"/>
        <v>22</v>
      </c>
      <c r="B29" s="18">
        <v>64528.36</v>
      </c>
      <c r="C29" s="18">
        <f t="shared" si="0"/>
        <v>69845.496864000001</v>
      </c>
      <c r="D29" s="18">
        <f t="shared" si="1"/>
        <v>5820.4580720000004</v>
      </c>
      <c r="E29" s="19">
        <f t="shared" si="2"/>
        <v>35.346911368421054</v>
      </c>
      <c r="F29" s="19">
        <f t="shared" si="3"/>
        <v>17.673455684210527</v>
      </c>
      <c r="G29" s="19">
        <f t="shared" si="4"/>
        <v>7.0693822736842105</v>
      </c>
      <c r="H29" s="20">
        <f t="shared" si="5"/>
        <v>33.579565799999997</v>
      </c>
    </row>
    <row r="30" spans="1:8" x14ac:dyDescent="0.3">
      <c r="A30" s="8">
        <f t="shared" si="6"/>
        <v>23</v>
      </c>
      <c r="B30" s="18">
        <v>66936.160000000003</v>
      </c>
      <c r="C30" s="18">
        <f t="shared" si="0"/>
        <v>72451.699584000002</v>
      </c>
      <c r="D30" s="18">
        <f t="shared" si="1"/>
        <v>6037.6416319999998</v>
      </c>
      <c r="E30" s="19">
        <f t="shared" si="2"/>
        <v>36.665839870445346</v>
      </c>
      <c r="F30" s="19">
        <f t="shared" si="3"/>
        <v>18.332919935222673</v>
      </c>
      <c r="G30" s="19">
        <f t="shared" si="4"/>
        <v>7.3331679740890694</v>
      </c>
      <c r="H30" s="20">
        <f t="shared" si="5"/>
        <v>34.83254787692308</v>
      </c>
    </row>
    <row r="31" spans="1:8" x14ac:dyDescent="0.3">
      <c r="A31" s="8">
        <f t="shared" si="6"/>
        <v>24</v>
      </c>
      <c r="B31" s="18">
        <v>68862.39</v>
      </c>
      <c r="C31" s="18">
        <f t="shared" si="0"/>
        <v>74536.650936000005</v>
      </c>
      <c r="D31" s="18">
        <f t="shared" si="1"/>
        <v>6211.3875780000008</v>
      </c>
      <c r="E31" s="19">
        <f t="shared" si="2"/>
        <v>37.720977194331986</v>
      </c>
      <c r="F31" s="19">
        <f t="shared" si="3"/>
        <v>18.860488597165993</v>
      </c>
      <c r="G31" s="19">
        <f t="shared" si="4"/>
        <v>7.5441954388663977</v>
      </c>
      <c r="H31" s="20">
        <f t="shared" si="5"/>
        <v>35.834928334615384</v>
      </c>
    </row>
    <row r="32" spans="1:8" x14ac:dyDescent="0.3">
      <c r="A32" s="8">
        <f t="shared" si="6"/>
        <v>25</v>
      </c>
      <c r="B32" s="18">
        <v>68987.320000000007</v>
      </c>
      <c r="C32" s="18">
        <f t="shared" si="0"/>
        <v>74671.875168000013</v>
      </c>
      <c r="D32" s="18">
        <f t="shared" si="1"/>
        <v>6222.6562640000002</v>
      </c>
      <c r="E32" s="19">
        <f t="shared" si="2"/>
        <v>37.789410510121463</v>
      </c>
      <c r="F32" s="19">
        <f t="shared" si="3"/>
        <v>18.894705255060732</v>
      </c>
      <c r="G32" s="19">
        <f t="shared" si="4"/>
        <v>7.5578821020242923</v>
      </c>
      <c r="H32" s="20">
        <f t="shared" si="5"/>
        <v>35.899939984615393</v>
      </c>
    </row>
    <row r="33" spans="1:8" x14ac:dyDescent="0.3">
      <c r="A33" s="8">
        <f t="shared" si="6"/>
        <v>26</v>
      </c>
      <c r="B33" s="18">
        <v>69103.09</v>
      </c>
      <c r="C33" s="18">
        <f t="shared" si="0"/>
        <v>74797.184615999999</v>
      </c>
      <c r="D33" s="18">
        <f t="shared" si="1"/>
        <v>6233.0987179999993</v>
      </c>
      <c r="E33" s="19">
        <f t="shared" si="2"/>
        <v>37.852826222672064</v>
      </c>
      <c r="F33" s="19">
        <f t="shared" si="3"/>
        <v>18.926413111336032</v>
      </c>
      <c r="G33" s="19">
        <f t="shared" si="4"/>
        <v>7.5705652445344125</v>
      </c>
      <c r="H33" s="20">
        <f t="shared" si="5"/>
        <v>35.960184911538462</v>
      </c>
    </row>
    <row r="34" spans="1:8" x14ac:dyDescent="0.3">
      <c r="A34" s="8">
        <f t="shared" si="6"/>
        <v>27</v>
      </c>
      <c r="B34" s="18">
        <v>69210.34</v>
      </c>
      <c r="C34" s="18">
        <f t="shared" si="0"/>
        <v>74913.272016000003</v>
      </c>
      <c r="D34" s="18">
        <f t="shared" si="1"/>
        <v>6242.7726679999996</v>
      </c>
      <c r="E34" s="19">
        <f t="shared" si="2"/>
        <v>37.911574906882592</v>
      </c>
      <c r="F34" s="19">
        <f t="shared" si="3"/>
        <v>18.955787453441296</v>
      </c>
      <c r="G34" s="19">
        <f t="shared" si="4"/>
        <v>7.582314981376518</v>
      </c>
      <c r="H34" s="20">
        <f t="shared" si="5"/>
        <v>36.01599616153846</v>
      </c>
    </row>
    <row r="35" spans="1:8" x14ac:dyDescent="0.3">
      <c r="A35" s="8">
        <f t="shared" si="6"/>
        <v>28</v>
      </c>
      <c r="B35" s="18">
        <v>69309.710000000006</v>
      </c>
      <c r="C35" s="18">
        <f t="shared" si="0"/>
        <v>75020.830104000008</v>
      </c>
      <c r="D35" s="18">
        <f t="shared" si="1"/>
        <v>6251.735842</v>
      </c>
      <c r="E35" s="19">
        <f t="shared" si="2"/>
        <v>37.966007137651829</v>
      </c>
      <c r="F35" s="19">
        <f t="shared" si="3"/>
        <v>18.983003568825914</v>
      </c>
      <c r="G35" s="19">
        <f t="shared" si="4"/>
        <v>7.5932014275303654</v>
      </c>
      <c r="H35" s="20">
        <f t="shared" si="5"/>
        <v>36.067706780769235</v>
      </c>
    </row>
    <row r="36" spans="1:8" x14ac:dyDescent="0.3">
      <c r="A36" s="8">
        <f t="shared" si="6"/>
        <v>29</v>
      </c>
      <c r="B36" s="18">
        <v>69401.72</v>
      </c>
      <c r="C36" s="18">
        <f t="shared" si="0"/>
        <v>75120.421728000001</v>
      </c>
      <c r="D36" s="18">
        <f t="shared" si="1"/>
        <v>6260.0351439999995</v>
      </c>
      <c r="E36" s="19">
        <f t="shared" si="2"/>
        <v>38.01640775708502</v>
      </c>
      <c r="F36" s="19">
        <f t="shared" si="3"/>
        <v>19.00820387854251</v>
      </c>
      <c r="G36" s="19">
        <f t="shared" si="4"/>
        <v>7.6032815514170036</v>
      </c>
      <c r="H36" s="20">
        <f t="shared" si="5"/>
        <v>36.115587369230767</v>
      </c>
    </row>
    <row r="37" spans="1:8" x14ac:dyDescent="0.3">
      <c r="A37" s="8">
        <f t="shared" si="6"/>
        <v>30</v>
      </c>
      <c r="B37" s="18">
        <v>69487.02</v>
      </c>
      <c r="C37" s="18">
        <f t="shared" si="0"/>
        <v>75212.750448000006</v>
      </c>
      <c r="D37" s="18">
        <f t="shared" si="1"/>
        <v>6267.7292040000002</v>
      </c>
      <c r="E37" s="19">
        <f t="shared" si="2"/>
        <v>38.063132817813766</v>
      </c>
      <c r="F37" s="19">
        <f t="shared" si="3"/>
        <v>19.031566408906883</v>
      </c>
      <c r="G37" s="19">
        <f t="shared" si="4"/>
        <v>7.6126265635627535</v>
      </c>
      <c r="H37" s="20">
        <f t="shared" si="5"/>
        <v>36.159976176923081</v>
      </c>
    </row>
    <row r="38" spans="1:8" x14ac:dyDescent="0.3">
      <c r="A38" s="8">
        <f t="shared" si="6"/>
        <v>31</v>
      </c>
      <c r="B38" s="18">
        <v>69565.960000000006</v>
      </c>
      <c r="C38" s="18">
        <f t="shared" si="0"/>
        <v>75298.195104000013</v>
      </c>
      <c r="D38" s="18">
        <f t="shared" si="1"/>
        <v>6274.8495920000005</v>
      </c>
      <c r="E38" s="19">
        <f t="shared" si="2"/>
        <v>38.106374040485839</v>
      </c>
      <c r="F38" s="19">
        <f t="shared" si="3"/>
        <v>19.05318702024292</v>
      </c>
      <c r="G38" s="19">
        <f t="shared" si="4"/>
        <v>7.6212748080971675</v>
      </c>
      <c r="H38" s="20">
        <f t="shared" si="5"/>
        <v>36.201055338461543</v>
      </c>
    </row>
    <row r="39" spans="1:8" x14ac:dyDescent="0.3">
      <c r="A39" s="8">
        <f t="shared" si="6"/>
        <v>32</v>
      </c>
      <c r="B39" s="18">
        <v>69639.09</v>
      </c>
      <c r="C39" s="18">
        <f t="shared" si="0"/>
        <v>75377.351016000001</v>
      </c>
      <c r="D39" s="18">
        <f t="shared" si="1"/>
        <v>6281.4459179999994</v>
      </c>
      <c r="E39" s="19">
        <f t="shared" si="2"/>
        <v>38.146432700404858</v>
      </c>
      <c r="F39" s="19">
        <f t="shared" si="3"/>
        <v>19.073216350202429</v>
      </c>
      <c r="G39" s="19">
        <f t="shared" si="4"/>
        <v>7.6292865400809715</v>
      </c>
      <c r="H39" s="20">
        <f t="shared" si="5"/>
        <v>36.239111065384613</v>
      </c>
    </row>
    <row r="40" spans="1:8" x14ac:dyDescent="0.3">
      <c r="A40" s="8">
        <f t="shared" si="6"/>
        <v>33</v>
      </c>
      <c r="B40" s="18">
        <v>69706.77</v>
      </c>
      <c r="C40" s="18">
        <f t="shared" si="0"/>
        <v>75450.607848</v>
      </c>
      <c r="D40" s="18">
        <f t="shared" si="1"/>
        <v>6287.5506540000006</v>
      </c>
      <c r="E40" s="19">
        <f t="shared" si="2"/>
        <v>38.183505995951414</v>
      </c>
      <c r="F40" s="19">
        <f t="shared" si="3"/>
        <v>19.091752997975707</v>
      </c>
      <c r="G40" s="19">
        <f t="shared" si="4"/>
        <v>7.6367011991902825</v>
      </c>
      <c r="H40" s="20">
        <f t="shared" si="5"/>
        <v>36.274330696153847</v>
      </c>
    </row>
    <row r="41" spans="1:8" x14ac:dyDescent="0.3">
      <c r="A41" s="8">
        <f t="shared" si="6"/>
        <v>34</v>
      </c>
      <c r="B41" s="18">
        <v>69769.490000000005</v>
      </c>
      <c r="C41" s="18">
        <f t="shared" si="0"/>
        <v>75518.495976000006</v>
      </c>
      <c r="D41" s="18">
        <f t="shared" si="1"/>
        <v>6293.2079980000008</v>
      </c>
      <c r="E41" s="19">
        <f t="shared" si="2"/>
        <v>38.21786233603239</v>
      </c>
      <c r="F41" s="19">
        <f t="shared" si="3"/>
        <v>19.108931168016195</v>
      </c>
      <c r="G41" s="19">
        <f t="shared" si="4"/>
        <v>7.6435724672064778</v>
      </c>
      <c r="H41" s="20">
        <f t="shared" si="5"/>
        <v>36.306969219230773</v>
      </c>
    </row>
    <row r="42" spans="1:8" x14ac:dyDescent="0.3">
      <c r="A42" s="21">
        <f t="shared" si="6"/>
        <v>35</v>
      </c>
      <c r="B42" s="22">
        <v>69827.520000000004</v>
      </c>
      <c r="C42" s="22">
        <f t="shared" si="0"/>
        <v>75581.307648000002</v>
      </c>
      <c r="D42" s="22">
        <f t="shared" si="1"/>
        <v>6298.4423040000001</v>
      </c>
      <c r="E42" s="23">
        <f t="shared" si="2"/>
        <v>38.2496496194332</v>
      </c>
      <c r="F42" s="23">
        <f t="shared" si="3"/>
        <v>19.1248248097166</v>
      </c>
      <c r="G42" s="23">
        <f t="shared" si="4"/>
        <v>7.6499299238866403</v>
      </c>
      <c r="H42" s="24">
        <f t="shared" si="5"/>
        <v>36.337167138461538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32</v>
      </c>
      <c r="B1" s="1" t="s">
        <v>63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41446.93</v>
      </c>
      <c r="C7" s="18">
        <f t="shared" ref="C7:C42" si="0">B7*$D$3</f>
        <v>44862.157032000003</v>
      </c>
      <c r="D7" s="18">
        <f t="shared" ref="D7:D42" si="1">B7/12*$D$3</f>
        <v>3738.5130859999999</v>
      </c>
      <c r="E7" s="19">
        <f t="shared" ref="E7:E42" si="2">C7/1976</f>
        <v>22.703520765182187</v>
      </c>
      <c r="F7" s="19">
        <f>E7/2</f>
        <v>11.351760382591094</v>
      </c>
      <c r="G7" s="19">
        <f>E7/5</f>
        <v>4.5407041530364376</v>
      </c>
      <c r="H7" s="20">
        <f>C7/2080</f>
        <v>21.56834472692308</v>
      </c>
    </row>
    <row r="8" spans="1:8" x14ac:dyDescent="0.3">
      <c r="A8" s="8">
        <f>A7+1</f>
        <v>1</v>
      </c>
      <c r="B8" s="18">
        <v>42642.55</v>
      </c>
      <c r="C8" s="18">
        <f t="shared" si="0"/>
        <v>46156.296120000006</v>
      </c>
      <c r="D8" s="18">
        <f t="shared" si="1"/>
        <v>3846.3580100000004</v>
      </c>
      <c r="E8" s="19">
        <f t="shared" si="2"/>
        <v>23.358449453441299</v>
      </c>
      <c r="F8" s="19">
        <f t="shared" ref="F8:F42" si="3">E8/2</f>
        <v>11.679224726720649</v>
      </c>
      <c r="G8" s="19">
        <f t="shared" ref="G8:G42" si="4">E8/5</f>
        <v>4.6716898906882598</v>
      </c>
      <c r="H8" s="20">
        <f t="shared" ref="H8:H42" si="5">C8/2080</f>
        <v>22.190526980769235</v>
      </c>
    </row>
    <row r="9" spans="1:8" x14ac:dyDescent="0.3">
      <c r="A9" s="8">
        <f t="shared" ref="A9:A42" si="6">A8+1</f>
        <v>2</v>
      </c>
      <c r="B9" s="18">
        <v>43887.96</v>
      </c>
      <c r="C9" s="18">
        <f t="shared" si="0"/>
        <v>47504.327903999998</v>
      </c>
      <c r="D9" s="18">
        <f t="shared" si="1"/>
        <v>3958.693992</v>
      </c>
      <c r="E9" s="19">
        <f t="shared" si="2"/>
        <v>24.04065177327935</v>
      </c>
      <c r="F9" s="19">
        <f t="shared" si="3"/>
        <v>12.020325886639675</v>
      </c>
      <c r="G9" s="19">
        <f t="shared" si="4"/>
        <v>4.8081303546558702</v>
      </c>
      <c r="H9" s="20">
        <f t="shared" si="5"/>
        <v>22.838619184615382</v>
      </c>
    </row>
    <row r="10" spans="1:8" x14ac:dyDescent="0.3">
      <c r="A10" s="8">
        <f t="shared" si="6"/>
        <v>3</v>
      </c>
      <c r="B10" s="18">
        <v>45133.31</v>
      </c>
      <c r="C10" s="18">
        <f t="shared" si="0"/>
        <v>48852.294743999999</v>
      </c>
      <c r="D10" s="18">
        <f t="shared" si="1"/>
        <v>4071.0245620000001</v>
      </c>
      <c r="E10" s="19">
        <f t="shared" si="2"/>
        <v>24.722821226720647</v>
      </c>
      <c r="F10" s="19">
        <f t="shared" si="3"/>
        <v>12.361410613360324</v>
      </c>
      <c r="G10" s="19">
        <f t="shared" si="4"/>
        <v>4.9445642453441296</v>
      </c>
      <c r="H10" s="20">
        <f t="shared" si="5"/>
        <v>23.486680165384616</v>
      </c>
    </row>
    <row r="11" spans="1:8" x14ac:dyDescent="0.3">
      <c r="A11" s="8">
        <f t="shared" si="6"/>
        <v>4</v>
      </c>
      <c r="B11" s="18">
        <v>46627.839999999997</v>
      </c>
      <c r="C11" s="18">
        <f t="shared" si="0"/>
        <v>50469.974016</v>
      </c>
      <c r="D11" s="18">
        <f t="shared" si="1"/>
        <v>4205.8311679999997</v>
      </c>
      <c r="E11" s="19">
        <f t="shared" si="2"/>
        <v>25.541484825910931</v>
      </c>
      <c r="F11" s="19">
        <f t="shared" si="3"/>
        <v>12.770742412955466</v>
      </c>
      <c r="G11" s="19">
        <f t="shared" si="4"/>
        <v>5.1082969651821859</v>
      </c>
      <c r="H11" s="20">
        <f t="shared" si="5"/>
        <v>24.264410584615383</v>
      </c>
    </row>
    <row r="12" spans="1:8" x14ac:dyDescent="0.3">
      <c r="A12" s="8">
        <f t="shared" si="6"/>
        <v>5</v>
      </c>
      <c r="B12" s="18">
        <v>48570.63</v>
      </c>
      <c r="C12" s="18">
        <f t="shared" si="0"/>
        <v>52572.849911999998</v>
      </c>
      <c r="D12" s="18">
        <f t="shared" si="1"/>
        <v>4381.0708260000001</v>
      </c>
      <c r="E12" s="19">
        <f t="shared" si="2"/>
        <v>26.605693275303643</v>
      </c>
      <c r="F12" s="19">
        <f t="shared" si="3"/>
        <v>13.302846637651822</v>
      </c>
      <c r="G12" s="19">
        <f t="shared" si="4"/>
        <v>5.3211386550607287</v>
      </c>
      <c r="H12" s="20">
        <f t="shared" si="5"/>
        <v>25.27540861153846</v>
      </c>
    </row>
    <row r="13" spans="1:8" x14ac:dyDescent="0.3">
      <c r="A13" s="8">
        <f t="shared" si="6"/>
        <v>6</v>
      </c>
      <c r="B13" s="18">
        <v>48570.63</v>
      </c>
      <c r="C13" s="18">
        <f t="shared" si="0"/>
        <v>52572.849911999998</v>
      </c>
      <c r="D13" s="18">
        <f t="shared" si="1"/>
        <v>4381.0708260000001</v>
      </c>
      <c r="E13" s="19">
        <f t="shared" si="2"/>
        <v>26.605693275303643</v>
      </c>
      <c r="F13" s="19">
        <f t="shared" si="3"/>
        <v>13.302846637651822</v>
      </c>
      <c r="G13" s="19">
        <f t="shared" si="4"/>
        <v>5.3211386550607287</v>
      </c>
      <c r="H13" s="20">
        <f t="shared" si="5"/>
        <v>25.27540861153846</v>
      </c>
    </row>
    <row r="14" spans="1:8" x14ac:dyDescent="0.3">
      <c r="A14" s="8">
        <f t="shared" si="6"/>
        <v>7</v>
      </c>
      <c r="B14" s="18">
        <v>50563.28</v>
      </c>
      <c r="C14" s="18">
        <f t="shared" si="0"/>
        <v>54729.694272000001</v>
      </c>
      <c r="D14" s="18">
        <f t="shared" si="1"/>
        <v>4560.8078560000004</v>
      </c>
      <c r="E14" s="19">
        <f t="shared" si="2"/>
        <v>27.697213700404859</v>
      </c>
      <c r="F14" s="19">
        <f t="shared" si="3"/>
        <v>13.84860685020243</v>
      </c>
      <c r="G14" s="19">
        <f t="shared" si="4"/>
        <v>5.5394427400809718</v>
      </c>
      <c r="H14" s="20">
        <f t="shared" si="5"/>
        <v>26.312353015384616</v>
      </c>
    </row>
    <row r="15" spans="1:8" x14ac:dyDescent="0.3">
      <c r="A15" s="8">
        <f t="shared" si="6"/>
        <v>8</v>
      </c>
      <c r="B15" s="18">
        <v>50563.28</v>
      </c>
      <c r="C15" s="18">
        <f t="shared" si="0"/>
        <v>54729.694272000001</v>
      </c>
      <c r="D15" s="18">
        <f t="shared" si="1"/>
        <v>4560.8078560000004</v>
      </c>
      <c r="E15" s="19">
        <f t="shared" si="2"/>
        <v>27.697213700404859</v>
      </c>
      <c r="F15" s="19">
        <f t="shared" si="3"/>
        <v>13.84860685020243</v>
      </c>
      <c r="G15" s="19">
        <f t="shared" si="4"/>
        <v>5.5394427400809718</v>
      </c>
      <c r="H15" s="20">
        <f t="shared" si="5"/>
        <v>26.312353015384616</v>
      </c>
    </row>
    <row r="16" spans="1:8" x14ac:dyDescent="0.3">
      <c r="A16" s="8">
        <f t="shared" si="6"/>
        <v>9</v>
      </c>
      <c r="B16" s="18">
        <v>52555.9</v>
      </c>
      <c r="C16" s="18">
        <f t="shared" si="0"/>
        <v>56886.506160000004</v>
      </c>
      <c r="D16" s="18">
        <f t="shared" si="1"/>
        <v>4740.5421800000004</v>
      </c>
      <c r="E16" s="19">
        <f t="shared" si="2"/>
        <v>28.788717692307696</v>
      </c>
      <c r="F16" s="19">
        <f t="shared" si="3"/>
        <v>14.394358846153848</v>
      </c>
      <c r="G16" s="19">
        <f t="shared" si="4"/>
        <v>5.757743538461539</v>
      </c>
      <c r="H16" s="20">
        <f t="shared" si="5"/>
        <v>27.349281807692311</v>
      </c>
    </row>
    <row r="17" spans="1:8" x14ac:dyDescent="0.3">
      <c r="A17" s="8">
        <f t="shared" si="6"/>
        <v>10</v>
      </c>
      <c r="B17" s="18">
        <v>52555.9</v>
      </c>
      <c r="C17" s="18">
        <f t="shared" si="0"/>
        <v>56886.506160000004</v>
      </c>
      <c r="D17" s="18">
        <f t="shared" si="1"/>
        <v>4740.5421800000004</v>
      </c>
      <c r="E17" s="19">
        <f t="shared" si="2"/>
        <v>28.788717692307696</v>
      </c>
      <c r="F17" s="19">
        <f t="shared" si="3"/>
        <v>14.394358846153848</v>
      </c>
      <c r="G17" s="19">
        <f t="shared" si="4"/>
        <v>5.757743538461539</v>
      </c>
      <c r="H17" s="20">
        <f t="shared" si="5"/>
        <v>27.349281807692311</v>
      </c>
    </row>
    <row r="18" spans="1:8" x14ac:dyDescent="0.3">
      <c r="A18" s="8">
        <f t="shared" si="6"/>
        <v>11</v>
      </c>
      <c r="B18" s="18">
        <v>55046.71</v>
      </c>
      <c r="C18" s="18">
        <f t="shared" si="0"/>
        <v>59582.558903999998</v>
      </c>
      <c r="D18" s="18">
        <f t="shared" si="1"/>
        <v>4965.2132419999998</v>
      </c>
      <c r="E18" s="19">
        <f t="shared" si="2"/>
        <v>30.15311685425101</v>
      </c>
      <c r="F18" s="19">
        <f t="shared" si="3"/>
        <v>15.076558427125505</v>
      </c>
      <c r="G18" s="19">
        <f t="shared" si="4"/>
        <v>6.0306233708502024</v>
      </c>
      <c r="H18" s="20">
        <f t="shared" si="5"/>
        <v>28.645461011538462</v>
      </c>
    </row>
    <row r="19" spans="1:8" x14ac:dyDescent="0.3">
      <c r="A19" s="8">
        <f t="shared" si="6"/>
        <v>12</v>
      </c>
      <c r="B19" s="18">
        <v>55046.71</v>
      </c>
      <c r="C19" s="18">
        <f t="shared" si="0"/>
        <v>59582.558903999998</v>
      </c>
      <c r="D19" s="18">
        <f t="shared" si="1"/>
        <v>4965.2132419999998</v>
      </c>
      <c r="E19" s="19">
        <f t="shared" si="2"/>
        <v>30.15311685425101</v>
      </c>
      <c r="F19" s="19">
        <f t="shared" si="3"/>
        <v>15.076558427125505</v>
      </c>
      <c r="G19" s="19">
        <f t="shared" si="4"/>
        <v>6.0306233708502024</v>
      </c>
      <c r="H19" s="20">
        <f t="shared" si="5"/>
        <v>28.645461011538462</v>
      </c>
    </row>
    <row r="20" spans="1:8" x14ac:dyDescent="0.3">
      <c r="A20" s="8">
        <f t="shared" si="6"/>
        <v>13</v>
      </c>
      <c r="B20" s="18">
        <v>57288.45</v>
      </c>
      <c r="C20" s="18">
        <f t="shared" si="0"/>
        <v>62009.018279999997</v>
      </c>
      <c r="D20" s="18">
        <f t="shared" si="1"/>
        <v>5167.4181899999994</v>
      </c>
      <c r="E20" s="19">
        <f t="shared" si="2"/>
        <v>31.381082125506072</v>
      </c>
      <c r="F20" s="19">
        <f t="shared" si="3"/>
        <v>15.690541062753036</v>
      </c>
      <c r="G20" s="19">
        <f t="shared" si="4"/>
        <v>6.2762164251012145</v>
      </c>
      <c r="H20" s="20">
        <f t="shared" si="5"/>
        <v>29.812028019230766</v>
      </c>
    </row>
    <row r="21" spans="1:8" x14ac:dyDescent="0.3">
      <c r="A21" s="8">
        <f t="shared" si="6"/>
        <v>14</v>
      </c>
      <c r="B21" s="18">
        <v>57288.45</v>
      </c>
      <c r="C21" s="18">
        <f t="shared" si="0"/>
        <v>62009.018279999997</v>
      </c>
      <c r="D21" s="18">
        <f t="shared" si="1"/>
        <v>5167.4181899999994</v>
      </c>
      <c r="E21" s="19">
        <f t="shared" si="2"/>
        <v>31.381082125506072</v>
      </c>
      <c r="F21" s="19">
        <f t="shared" si="3"/>
        <v>15.690541062753036</v>
      </c>
      <c r="G21" s="19">
        <f t="shared" si="4"/>
        <v>6.2762164251012145</v>
      </c>
      <c r="H21" s="20">
        <f t="shared" si="5"/>
        <v>29.812028019230766</v>
      </c>
    </row>
    <row r="22" spans="1:8" x14ac:dyDescent="0.3">
      <c r="A22" s="8">
        <f t="shared" si="6"/>
        <v>15</v>
      </c>
      <c r="B22" s="18">
        <v>59530.18</v>
      </c>
      <c r="C22" s="18">
        <f t="shared" si="0"/>
        <v>64435.466832000006</v>
      </c>
      <c r="D22" s="18">
        <f t="shared" si="1"/>
        <v>5369.6222360000002</v>
      </c>
      <c r="E22" s="19">
        <f t="shared" si="2"/>
        <v>32.609041919028343</v>
      </c>
      <c r="F22" s="19">
        <f t="shared" si="3"/>
        <v>16.304520959514171</v>
      </c>
      <c r="G22" s="19">
        <f t="shared" si="4"/>
        <v>6.5218083838056682</v>
      </c>
      <c r="H22" s="20">
        <f t="shared" si="5"/>
        <v>30.978589823076927</v>
      </c>
    </row>
    <row r="23" spans="1:8" x14ac:dyDescent="0.3">
      <c r="A23" s="8">
        <f t="shared" si="6"/>
        <v>16</v>
      </c>
      <c r="B23" s="18">
        <v>59530.18</v>
      </c>
      <c r="C23" s="18">
        <f t="shared" si="0"/>
        <v>64435.466832000006</v>
      </c>
      <c r="D23" s="18">
        <f t="shared" si="1"/>
        <v>5369.6222360000002</v>
      </c>
      <c r="E23" s="19">
        <f t="shared" si="2"/>
        <v>32.609041919028343</v>
      </c>
      <c r="F23" s="19">
        <f t="shared" si="3"/>
        <v>16.304520959514171</v>
      </c>
      <c r="G23" s="19">
        <f t="shared" si="4"/>
        <v>6.5218083838056682</v>
      </c>
      <c r="H23" s="20">
        <f t="shared" si="5"/>
        <v>30.978589823076927</v>
      </c>
    </row>
    <row r="24" spans="1:8" x14ac:dyDescent="0.3">
      <c r="A24" s="8">
        <f t="shared" si="6"/>
        <v>17</v>
      </c>
      <c r="B24" s="18">
        <v>62020.99</v>
      </c>
      <c r="C24" s="18">
        <f t="shared" si="0"/>
        <v>67131.519576000006</v>
      </c>
      <c r="D24" s="18">
        <f t="shared" si="1"/>
        <v>5594.2932980000005</v>
      </c>
      <c r="E24" s="19">
        <f t="shared" si="2"/>
        <v>33.973441080971661</v>
      </c>
      <c r="F24" s="19">
        <f t="shared" si="3"/>
        <v>16.98672054048583</v>
      </c>
      <c r="G24" s="19">
        <f t="shared" si="4"/>
        <v>6.7946882161943325</v>
      </c>
      <c r="H24" s="20">
        <f t="shared" si="5"/>
        <v>32.274769026923082</v>
      </c>
    </row>
    <row r="25" spans="1:8" x14ac:dyDescent="0.3">
      <c r="A25" s="8">
        <f t="shared" si="6"/>
        <v>18</v>
      </c>
      <c r="B25" s="18">
        <v>62020.99</v>
      </c>
      <c r="C25" s="18">
        <f t="shared" si="0"/>
        <v>67131.519576000006</v>
      </c>
      <c r="D25" s="18">
        <f t="shared" si="1"/>
        <v>5594.2932980000005</v>
      </c>
      <c r="E25" s="19">
        <f t="shared" si="2"/>
        <v>33.973441080971661</v>
      </c>
      <c r="F25" s="19">
        <f t="shared" si="3"/>
        <v>16.98672054048583</v>
      </c>
      <c r="G25" s="19">
        <f t="shared" si="4"/>
        <v>6.7946882161943325</v>
      </c>
      <c r="H25" s="20">
        <f t="shared" si="5"/>
        <v>32.274769026923082</v>
      </c>
    </row>
    <row r="26" spans="1:8" x14ac:dyDescent="0.3">
      <c r="A26" s="8">
        <f t="shared" si="6"/>
        <v>19</v>
      </c>
      <c r="B26" s="18">
        <v>62020.99</v>
      </c>
      <c r="C26" s="18">
        <f t="shared" si="0"/>
        <v>67131.519576000006</v>
      </c>
      <c r="D26" s="18">
        <f t="shared" si="1"/>
        <v>5594.2932980000005</v>
      </c>
      <c r="E26" s="19">
        <f t="shared" si="2"/>
        <v>33.973441080971661</v>
      </c>
      <c r="F26" s="19">
        <f t="shared" si="3"/>
        <v>16.98672054048583</v>
      </c>
      <c r="G26" s="19">
        <f t="shared" si="4"/>
        <v>6.7946882161943325</v>
      </c>
      <c r="H26" s="20">
        <f t="shared" si="5"/>
        <v>32.274769026923082</v>
      </c>
    </row>
    <row r="27" spans="1:8" x14ac:dyDescent="0.3">
      <c r="A27" s="8">
        <f t="shared" si="6"/>
        <v>20</v>
      </c>
      <c r="B27" s="18">
        <v>64262.69</v>
      </c>
      <c r="C27" s="18">
        <f t="shared" si="0"/>
        <v>69557.935656000001</v>
      </c>
      <c r="D27" s="18">
        <f t="shared" si="1"/>
        <v>5796.4946380000001</v>
      </c>
      <c r="E27" s="19">
        <f t="shared" si="2"/>
        <v>35.201384441295545</v>
      </c>
      <c r="F27" s="19">
        <f t="shared" si="3"/>
        <v>17.600692220647773</v>
      </c>
      <c r="G27" s="19">
        <f t="shared" si="4"/>
        <v>7.0402768882591094</v>
      </c>
      <c r="H27" s="20">
        <f t="shared" si="5"/>
        <v>33.441315219230773</v>
      </c>
    </row>
    <row r="28" spans="1:8" x14ac:dyDescent="0.3">
      <c r="A28" s="8">
        <f t="shared" si="6"/>
        <v>21</v>
      </c>
      <c r="B28" s="18">
        <v>64262.69</v>
      </c>
      <c r="C28" s="18">
        <f t="shared" si="0"/>
        <v>69557.935656000001</v>
      </c>
      <c r="D28" s="18">
        <f t="shared" si="1"/>
        <v>5796.4946380000001</v>
      </c>
      <c r="E28" s="19">
        <f t="shared" si="2"/>
        <v>35.201384441295545</v>
      </c>
      <c r="F28" s="19">
        <f t="shared" si="3"/>
        <v>17.600692220647773</v>
      </c>
      <c r="G28" s="19">
        <f t="shared" si="4"/>
        <v>7.0402768882591094</v>
      </c>
      <c r="H28" s="20">
        <f t="shared" si="5"/>
        <v>33.441315219230773</v>
      </c>
    </row>
    <row r="29" spans="1:8" x14ac:dyDescent="0.3">
      <c r="A29" s="8">
        <f t="shared" si="6"/>
        <v>22</v>
      </c>
      <c r="B29" s="18">
        <v>66753.5</v>
      </c>
      <c r="C29" s="18">
        <f t="shared" si="0"/>
        <v>72253.988400000002</v>
      </c>
      <c r="D29" s="18">
        <f t="shared" si="1"/>
        <v>6021.1657000000005</v>
      </c>
      <c r="E29" s="19">
        <f t="shared" si="2"/>
        <v>36.56578360323887</v>
      </c>
      <c r="F29" s="19">
        <f t="shared" si="3"/>
        <v>18.282891801619435</v>
      </c>
      <c r="G29" s="19">
        <f t="shared" si="4"/>
        <v>7.3131567206477737</v>
      </c>
      <c r="H29" s="20">
        <f t="shared" si="5"/>
        <v>34.737494423076924</v>
      </c>
    </row>
    <row r="30" spans="1:8" x14ac:dyDescent="0.3">
      <c r="A30" s="8">
        <f t="shared" si="6"/>
        <v>23</v>
      </c>
      <c r="B30" s="18">
        <v>69244.289999999994</v>
      </c>
      <c r="C30" s="18">
        <f t="shared" si="0"/>
        <v>74950.019495999994</v>
      </c>
      <c r="D30" s="18">
        <f t="shared" si="1"/>
        <v>6245.8349579999995</v>
      </c>
      <c r="E30" s="19">
        <f t="shared" si="2"/>
        <v>37.930171809716597</v>
      </c>
      <c r="F30" s="19">
        <f t="shared" si="3"/>
        <v>18.965085904858299</v>
      </c>
      <c r="G30" s="19">
        <f t="shared" si="4"/>
        <v>7.5860343619433195</v>
      </c>
      <c r="H30" s="20">
        <f t="shared" si="5"/>
        <v>36.033663219230768</v>
      </c>
    </row>
    <row r="31" spans="1:8" x14ac:dyDescent="0.3">
      <c r="A31" s="8">
        <f t="shared" si="6"/>
        <v>24</v>
      </c>
      <c r="B31" s="18">
        <v>71236.92</v>
      </c>
      <c r="C31" s="18">
        <f t="shared" si="0"/>
        <v>77106.842208000002</v>
      </c>
      <c r="D31" s="18">
        <f t="shared" si="1"/>
        <v>6425.5701840000002</v>
      </c>
      <c r="E31" s="19">
        <f t="shared" si="2"/>
        <v>39.021681279352229</v>
      </c>
      <c r="F31" s="19">
        <f t="shared" si="3"/>
        <v>19.510840639676115</v>
      </c>
      <c r="G31" s="19">
        <f t="shared" si="4"/>
        <v>7.8043362558704459</v>
      </c>
      <c r="H31" s="20">
        <f t="shared" si="5"/>
        <v>37.070597215384616</v>
      </c>
    </row>
    <row r="32" spans="1:8" x14ac:dyDescent="0.3">
      <c r="A32" s="8">
        <f t="shared" si="6"/>
        <v>25</v>
      </c>
      <c r="B32" s="18">
        <v>71366.17</v>
      </c>
      <c r="C32" s="18">
        <f t="shared" si="0"/>
        <v>77246.742408000006</v>
      </c>
      <c r="D32" s="18">
        <f t="shared" si="1"/>
        <v>6437.2285339999999</v>
      </c>
      <c r="E32" s="19">
        <f t="shared" si="2"/>
        <v>39.092480975708504</v>
      </c>
      <c r="F32" s="19">
        <f t="shared" si="3"/>
        <v>19.546240487854252</v>
      </c>
      <c r="G32" s="19">
        <f t="shared" si="4"/>
        <v>7.8184961951417007</v>
      </c>
      <c r="H32" s="20">
        <f t="shared" si="5"/>
        <v>37.137856926923078</v>
      </c>
    </row>
    <row r="33" spans="1:8" x14ac:dyDescent="0.3">
      <c r="A33" s="8">
        <f t="shared" si="6"/>
        <v>26</v>
      </c>
      <c r="B33" s="18">
        <v>71485.929999999993</v>
      </c>
      <c r="C33" s="18">
        <f t="shared" si="0"/>
        <v>77376.370631999991</v>
      </c>
      <c r="D33" s="18">
        <f t="shared" si="1"/>
        <v>6448.0308859999996</v>
      </c>
      <c r="E33" s="19">
        <f t="shared" si="2"/>
        <v>39.158082303643717</v>
      </c>
      <c r="F33" s="19">
        <f t="shared" si="3"/>
        <v>19.579041151821858</v>
      </c>
      <c r="G33" s="19">
        <f t="shared" si="4"/>
        <v>7.8316164607287435</v>
      </c>
      <c r="H33" s="20">
        <f t="shared" si="5"/>
        <v>37.200178188461535</v>
      </c>
    </row>
    <row r="34" spans="1:8" x14ac:dyDescent="0.3">
      <c r="A34" s="8">
        <f t="shared" si="6"/>
        <v>27</v>
      </c>
      <c r="B34" s="18">
        <v>71596.88</v>
      </c>
      <c r="C34" s="18">
        <f t="shared" si="0"/>
        <v>77496.462912000003</v>
      </c>
      <c r="D34" s="18">
        <f t="shared" si="1"/>
        <v>6458.0385759999999</v>
      </c>
      <c r="E34" s="19">
        <f t="shared" si="2"/>
        <v>39.218857748987858</v>
      </c>
      <c r="F34" s="19">
        <f t="shared" si="3"/>
        <v>19.609428874493929</v>
      </c>
      <c r="G34" s="19">
        <f t="shared" si="4"/>
        <v>7.8437715497975713</v>
      </c>
      <c r="H34" s="20">
        <f t="shared" si="5"/>
        <v>37.25791486153846</v>
      </c>
    </row>
    <row r="35" spans="1:8" x14ac:dyDescent="0.3">
      <c r="A35" s="8">
        <f t="shared" si="6"/>
        <v>28</v>
      </c>
      <c r="B35" s="18">
        <v>71699.67</v>
      </c>
      <c r="C35" s="18">
        <f t="shared" si="0"/>
        <v>77607.722808000006</v>
      </c>
      <c r="D35" s="18">
        <f t="shared" si="1"/>
        <v>6467.3102339999996</v>
      </c>
      <c r="E35" s="19">
        <f t="shared" si="2"/>
        <v>39.275163364372474</v>
      </c>
      <c r="F35" s="19">
        <f t="shared" si="3"/>
        <v>19.637581682186237</v>
      </c>
      <c r="G35" s="19">
        <f t="shared" si="4"/>
        <v>7.8550326728744952</v>
      </c>
      <c r="H35" s="20">
        <f t="shared" si="5"/>
        <v>37.311405196153849</v>
      </c>
    </row>
    <row r="36" spans="1:8" x14ac:dyDescent="0.3">
      <c r="A36" s="8">
        <f t="shared" si="6"/>
        <v>29</v>
      </c>
      <c r="B36" s="18">
        <v>71794.850000000006</v>
      </c>
      <c r="C36" s="18">
        <f t="shared" si="0"/>
        <v>77710.745640000008</v>
      </c>
      <c r="D36" s="18">
        <f t="shared" si="1"/>
        <v>6475.8954700000004</v>
      </c>
      <c r="E36" s="19">
        <f t="shared" si="2"/>
        <v>39.327300425101221</v>
      </c>
      <c r="F36" s="19">
        <f t="shared" si="3"/>
        <v>19.663650212550611</v>
      </c>
      <c r="G36" s="19">
        <f t="shared" si="4"/>
        <v>7.8654600850202439</v>
      </c>
      <c r="H36" s="20">
        <f t="shared" si="5"/>
        <v>37.360935403846156</v>
      </c>
    </row>
    <row r="37" spans="1:8" x14ac:dyDescent="0.3">
      <c r="A37" s="8">
        <f t="shared" si="6"/>
        <v>30</v>
      </c>
      <c r="B37" s="18">
        <v>71883.09</v>
      </c>
      <c r="C37" s="18">
        <f t="shared" si="0"/>
        <v>77806.256615999999</v>
      </c>
      <c r="D37" s="18">
        <f t="shared" si="1"/>
        <v>6483.8547179999996</v>
      </c>
      <c r="E37" s="19">
        <f t="shared" si="2"/>
        <v>39.375635939271255</v>
      </c>
      <c r="F37" s="19">
        <f t="shared" si="3"/>
        <v>19.687817969635628</v>
      </c>
      <c r="G37" s="19">
        <f t="shared" si="4"/>
        <v>7.8751271878542513</v>
      </c>
      <c r="H37" s="20">
        <f t="shared" si="5"/>
        <v>37.406854142307694</v>
      </c>
    </row>
    <row r="38" spans="1:8" x14ac:dyDescent="0.3">
      <c r="A38" s="8">
        <f t="shared" si="6"/>
        <v>31</v>
      </c>
      <c r="B38" s="18">
        <v>71964.759999999995</v>
      </c>
      <c r="C38" s="18">
        <f t="shared" si="0"/>
        <v>77894.656223999991</v>
      </c>
      <c r="D38" s="18">
        <f t="shared" si="1"/>
        <v>6491.2213519999996</v>
      </c>
      <c r="E38" s="19">
        <f t="shared" si="2"/>
        <v>39.420372582995945</v>
      </c>
      <c r="F38" s="19">
        <f t="shared" si="3"/>
        <v>19.710186291497973</v>
      </c>
      <c r="G38" s="19">
        <f t="shared" si="4"/>
        <v>7.8840745165991892</v>
      </c>
      <c r="H38" s="20">
        <f t="shared" si="5"/>
        <v>37.449353953846149</v>
      </c>
    </row>
    <row r="39" spans="1:8" x14ac:dyDescent="0.3">
      <c r="A39" s="8">
        <f t="shared" si="6"/>
        <v>32</v>
      </c>
      <c r="B39" s="18">
        <v>72040.41</v>
      </c>
      <c r="C39" s="18">
        <f t="shared" si="0"/>
        <v>77976.539784000008</v>
      </c>
      <c r="D39" s="18">
        <f t="shared" si="1"/>
        <v>6498.0449820000003</v>
      </c>
      <c r="E39" s="19">
        <f t="shared" si="2"/>
        <v>39.461811631578954</v>
      </c>
      <c r="F39" s="19">
        <f t="shared" si="3"/>
        <v>19.730905815789477</v>
      </c>
      <c r="G39" s="19">
        <f t="shared" si="4"/>
        <v>7.8923623263157907</v>
      </c>
      <c r="H39" s="20">
        <f t="shared" si="5"/>
        <v>37.488721050000002</v>
      </c>
    </row>
    <row r="40" spans="1:8" x14ac:dyDescent="0.3">
      <c r="A40" s="8">
        <f t="shared" si="6"/>
        <v>33</v>
      </c>
      <c r="B40" s="18">
        <v>72110.429999999993</v>
      </c>
      <c r="C40" s="18">
        <f t="shared" si="0"/>
        <v>78052.329431999999</v>
      </c>
      <c r="D40" s="18">
        <f t="shared" si="1"/>
        <v>6504.3607859999993</v>
      </c>
      <c r="E40" s="19">
        <f t="shared" si="2"/>
        <v>39.500166716599189</v>
      </c>
      <c r="F40" s="19">
        <f t="shared" si="3"/>
        <v>19.750083358299594</v>
      </c>
      <c r="G40" s="19">
        <f t="shared" si="4"/>
        <v>7.900033343319838</v>
      </c>
      <c r="H40" s="20">
        <f t="shared" si="5"/>
        <v>37.525158380769227</v>
      </c>
    </row>
    <row r="41" spans="1:8" x14ac:dyDescent="0.3">
      <c r="A41" s="8">
        <f t="shared" si="6"/>
        <v>34</v>
      </c>
      <c r="B41" s="18">
        <v>72175.31</v>
      </c>
      <c r="C41" s="18">
        <f t="shared" si="0"/>
        <v>78122.555544000003</v>
      </c>
      <c r="D41" s="18">
        <f t="shared" si="1"/>
        <v>6510.2129619999996</v>
      </c>
      <c r="E41" s="19">
        <f t="shared" si="2"/>
        <v>39.535706246963564</v>
      </c>
      <c r="F41" s="19">
        <f t="shared" si="3"/>
        <v>19.767853123481782</v>
      </c>
      <c r="G41" s="19">
        <f t="shared" si="4"/>
        <v>7.9071412493927129</v>
      </c>
      <c r="H41" s="20">
        <f t="shared" si="5"/>
        <v>37.558920934615386</v>
      </c>
    </row>
    <row r="42" spans="1:8" x14ac:dyDescent="0.3">
      <c r="A42" s="21">
        <f t="shared" si="6"/>
        <v>35</v>
      </c>
      <c r="B42" s="22">
        <v>72235.33</v>
      </c>
      <c r="C42" s="22">
        <f t="shared" si="0"/>
        <v>78187.521192</v>
      </c>
      <c r="D42" s="22">
        <f t="shared" si="1"/>
        <v>6515.6267660000003</v>
      </c>
      <c r="E42" s="23">
        <f t="shared" si="2"/>
        <v>39.568583599190283</v>
      </c>
      <c r="F42" s="23">
        <f t="shared" si="3"/>
        <v>19.784291799595142</v>
      </c>
      <c r="G42" s="23">
        <f t="shared" si="4"/>
        <v>7.9137167198380567</v>
      </c>
      <c r="H42" s="24">
        <f t="shared" si="5"/>
        <v>37.590154419230771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46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">
        <v>76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8">
        <v>22591.66</v>
      </c>
      <c r="C7" s="18">
        <f>B7*$D$3</f>
        <v>24453.212783999999</v>
      </c>
      <c r="D7" s="18">
        <f t="shared" ref="D7:D42" si="0">B7/12*$D$3</f>
        <v>2037.767732</v>
      </c>
      <c r="E7" s="19">
        <f t="shared" ref="E7:E42" si="1">C7/1976</f>
        <v>12.375107684210526</v>
      </c>
      <c r="F7" s="19">
        <f>E7/2</f>
        <v>6.1875538421052632</v>
      </c>
      <c r="G7" s="19">
        <f>E7/5</f>
        <v>2.4750215368421054</v>
      </c>
      <c r="H7" s="20">
        <f>C7/2080</f>
        <v>11.7563523</v>
      </c>
    </row>
    <row r="8" spans="1:8" x14ac:dyDescent="0.3">
      <c r="A8" s="8">
        <f>A7+1</f>
        <v>1</v>
      </c>
      <c r="B8" s="28">
        <v>22873.33</v>
      </c>
      <c r="C8" s="18">
        <f t="shared" ref="C8:C42" si="2">B8*$D$3</f>
        <v>24758.092392000002</v>
      </c>
      <c r="D8" s="18">
        <f t="shared" si="0"/>
        <v>2063.1743660000002</v>
      </c>
      <c r="E8" s="19">
        <f t="shared" si="1"/>
        <v>12.529398983805669</v>
      </c>
      <c r="F8" s="19">
        <f t="shared" ref="F8:F42" si="3">E8/2</f>
        <v>6.2646994919028343</v>
      </c>
      <c r="G8" s="19">
        <f t="shared" ref="G8:G42" si="4">E8/5</f>
        <v>2.5058797967611337</v>
      </c>
      <c r="H8" s="20">
        <f t="shared" ref="H8:H42" si="5">C8/2080</f>
        <v>11.902929034615386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2"/>
        <v>25062.441623999999</v>
      </c>
      <c r="D9" s="18">
        <f t="shared" si="0"/>
        <v>2088.5368019999996</v>
      </c>
      <c r="E9" s="19">
        <f t="shared" si="1"/>
        <v>12.683421874493927</v>
      </c>
      <c r="F9" s="19">
        <f t="shared" si="3"/>
        <v>6.3417109372469636</v>
      </c>
      <c r="G9" s="19">
        <f t="shared" si="4"/>
        <v>2.5366843748987855</v>
      </c>
      <c r="H9" s="20">
        <f t="shared" si="5"/>
        <v>12.04925078076923</v>
      </c>
    </row>
    <row r="10" spans="1:8" x14ac:dyDescent="0.3">
      <c r="A10" s="8">
        <f t="shared" si="6"/>
        <v>3</v>
      </c>
      <c r="B10" s="18">
        <v>23436.17</v>
      </c>
      <c r="C10" s="18">
        <f t="shared" si="2"/>
        <v>25367.310407999998</v>
      </c>
      <c r="D10" s="18">
        <f t="shared" si="0"/>
        <v>2113.9425339999998</v>
      </c>
      <c r="E10" s="19">
        <f t="shared" si="1"/>
        <v>12.837707696356274</v>
      </c>
      <c r="F10" s="19">
        <f t="shared" si="3"/>
        <v>6.418853848178137</v>
      </c>
      <c r="G10" s="19">
        <f t="shared" si="4"/>
        <v>2.5675415392712546</v>
      </c>
      <c r="H10" s="20">
        <f t="shared" si="5"/>
        <v>12.195822311538461</v>
      </c>
    </row>
    <row r="11" spans="1:8" x14ac:dyDescent="0.3">
      <c r="A11" s="8">
        <f t="shared" si="6"/>
        <v>4</v>
      </c>
      <c r="B11" s="18">
        <v>23767.23</v>
      </c>
      <c r="C11" s="18">
        <f t="shared" si="2"/>
        <v>25725.649752000001</v>
      </c>
      <c r="D11" s="18">
        <f t="shared" si="0"/>
        <v>2143.8041459999999</v>
      </c>
      <c r="E11" s="19">
        <f t="shared" si="1"/>
        <v>13.019053518218625</v>
      </c>
      <c r="F11" s="19">
        <f t="shared" si="3"/>
        <v>6.5095267591093124</v>
      </c>
      <c r="G11" s="19">
        <f t="shared" si="4"/>
        <v>2.6038107036437248</v>
      </c>
      <c r="H11" s="20">
        <f t="shared" si="5"/>
        <v>12.368100842307692</v>
      </c>
    </row>
    <row r="12" spans="1:8" x14ac:dyDescent="0.3">
      <c r="A12" s="8">
        <f t="shared" si="6"/>
        <v>5</v>
      </c>
      <c r="B12" s="18">
        <v>24011.59</v>
      </c>
      <c r="C12" s="18">
        <f t="shared" si="2"/>
        <v>25990.145016000002</v>
      </c>
      <c r="D12" s="18">
        <f t="shared" si="0"/>
        <v>2165.8454180000003</v>
      </c>
      <c r="E12" s="19">
        <f t="shared" si="1"/>
        <v>13.152907396761135</v>
      </c>
      <c r="F12" s="19">
        <f t="shared" si="3"/>
        <v>6.5764536983805675</v>
      </c>
      <c r="G12" s="19">
        <f t="shared" si="4"/>
        <v>2.6305814793522271</v>
      </c>
      <c r="H12" s="20">
        <f t="shared" si="5"/>
        <v>12.495262026923077</v>
      </c>
    </row>
    <row r="13" spans="1:8" x14ac:dyDescent="0.3">
      <c r="A13" s="8">
        <f t="shared" si="6"/>
        <v>6</v>
      </c>
      <c r="B13" s="18">
        <v>24895.68</v>
      </c>
      <c r="C13" s="18">
        <f t="shared" si="2"/>
        <v>26947.084032000002</v>
      </c>
      <c r="D13" s="18">
        <f t="shared" si="0"/>
        <v>2245.5903359999998</v>
      </c>
      <c r="E13" s="19">
        <f t="shared" si="1"/>
        <v>13.637188275303645</v>
      </c>
      <c r="F13" s="19">
        <f t="shared" si="3"/>
        <v>6.8185941376518224</v>
      </c>
      <c r="G13" s="19">
        <f t="shared" si="4"/>
        <v>2.7274376550607289</v>
      </c>
      <c r="H13" s="20">
        <f t="shared" si="5"/>
        <v>12.955328861538463</v>
      </c>
    </row>
    <row r="14" spans="1:8" x14ac:dyDescent="0.3">
      <c r="A14" s="8">
        <f t="shared" si="6"/>
        <v>7</v>
      </c>
      <c r="B14" s="18">
        <v>25059.42</v>
      </c>
      <c r="C14" s="18">
        <f t="shared" si="2"/>
        <v>27124.316208</v>
      </c>
      <c r="D14" s="18">
        <f t="shared" si="0"/>
        <v>2260.359684</v>
      </c>
      <c r="E14" s="19">
        <f t="shared" si="1"/>
        <v>13.726880672064777</v>
      </c>
      <c r="F14" s="19">
        <f t="shared" si="3"/>
        <v>6.8634403360323883</v>
      </c>
      <c r="G14" s="19">
        <f t="shared" si="4"/>
        <v>2.7453761344129552</v>
      </c>
      <c r="H14" s="20">
        <f t="shared" si="5"/>
        <v>13.040536638461539</v>
      </c>
    </row>
    <row r="15" spans="1:8" x14ac:dyDescent="0.3">
      <c r="A15" s="8">
        <f t="shared" si="6"/>
        <v>8</v>
      </c>
      <c r="B15" s="18">
        <v>26024.18</v>
      </c>
      <c r="C15" s="18">
        <f t="shared" si="2"/>
        <v>28168.572432000001</v>
      </c>
      <c r="D15" s="18">
        <f t="shared" si="0"/>
        <v>2347.3810360000002</v>
      </c>
      <c r="E15" s="19">
        <f t="shared" si="1"/>
        <v>14.255350421052633</v>
      </c>
      <c r="F15" s="19">
        <f t="shared" si="3"/>
        <v>7.1276752105263164</v>
      </c>
      <c r="G15" s="19">
        <f t="shared" si="4"/>
        <v>2.8510700842105265</v>
      </c>
      <c r="H15" s="20">
        <f t="shared" si="5"/>
        <v>13.542582900000001</v>
      </c>
    </row>
    <row r="16" spans="1:8" x14ac:dyDescent="0.3">
      <c r="A16" s="8">
        <f t="shared" si="6"/>
        <v>9</v>
      </c>
      <c r="B16" s="18">
        <v>26107.24</v>
      </c>
      <c r="C16" s="18">
        <f t="shared" si="2"/>
        <v>28258.476576000001</v>
      </c>
      <c r="D16" s="18">
        <f t="shared" si="0"/>
        <v>2354.8730480000004</v>
      </c>
      <c r="E16" s="19">
        <f t="shared" si="1"/>
        <v>14.300848469635628</v>
      </c>
      <c r="F16" s="19">
        <f t="shared" si="3"/>
        <v>7.1504242348178142</v>
      </c>
      <c r="G16" s="19">
        <f t="shared" si="4"/>
        <v>2.8601696939271255</v>
      </c>
      <c r="H16" s="20">
        <f t="shared" si="5"/>
        <v>13.585806046153847</v>
      </c>
    </row>
    <row r="17" spans="1:8" x14ac:dyDescent="0.3">
      <c r="A17" s="8">
        <f t="shared" si="6"/>
        <v>10</v>
      </c>
      <c r="B17" s="18">
        <v>27152.69</v>
      </c>
      <c r="C17" s="18">
        <f t="shared" si="2"/>
        <v>29390.071656</v>
      </c>
      <c r="D17" s="18">
        <f t="shared" si="0"/>
        <v>2449.172638</v>
      </c>
      <c r="E17" s="19">
        <f t="shared" si="1"/>
        <v>14.873518044534412</v>
      </c>
      <c r="F17" s="19">
        <f t="shared" si="3"/>
        <v>7.4367590222672062</v>
      </c>
      <c r="G17" s="19">
        <f t="shared" si="4"/>
        <v>2.9747036089068826</v>
      </c>
      <c r="H17" s="20">
        <f t="shared" si="5"/>
        <v>14.129842142307693</v>
      </c>
    </row>
    <row r="18" spans="1:8" x14ac:dyDescent="0.3">
      <c r="A18" s="8">
        <f t="shared" si="6"/>
        <v>11</v>
      </c>
      <c r="B18" s="18">
        <v>27155.59</v>
      </c>
      <c r="C18" s="18">
        <f t="shared" si="2"/>
        <v>29393.210616</v>
      </c>
      <c r="D18" s="18">
        <f t="shared" si="0"/>
        <v>2449.4342179999999</v>
      </c>
      <c r="E18" s="19">
        <f t="shared" si="1"/>
        <v>14.875106587044534</v>
      </c>
      <c r="F18" s="19">
        <f t="shared" si="3"/>
        <v>7.4375532935222672</v>
      </c>
      <c r="G18" s="19">
        <f t="shared" si="4"/>
        <v>2.9750213174089071</v>
      </c>
      <c r="H18" s="20">
        <f t="shared" si="5"/>
        <v>14.131351257692307</v>
      </c>
    </row>
    <row r="19" spans="1:8" x14ac:dyDescent="0.3">
      <c r="A19" s="8">
        <f t="shared" si="6"/>
        <v>12</v>
      </c>
      <c r="B19" s="18">
        <v>28281.18</v>
      </c>
      <c r="C19" s="18">
        <f t="shared" si="2"/>
        <v>30611.549232000001</v>
      </c>
      <c r="D19" s="18">
        <f t="shared" si="0"/>
        <v>2550.9624359999998</v>
      </c>
      <c r="E19" s="19">
        <f t="shared" si="1"/>
        <v>15.491674712550608</v>
      </c>
      <c r="F19" s="19">
        <f t="shared" si="3"/>
        <v>7.7458373562753042</v>
      </c>
      <c r="G19" s="19">
        <f t="shared" si="4"/>
        <v>3.0983349425101219</v>
      </c>
      <c r="H19" s="20">
        <f t="shared" si="5"/>
        <v>14.717090976923078</v>
      </c>
    </row>
    <row r="20" spans="1:8" x14ac:dyDescent="0.3">
      <c r="A20" s="8">
        <f t="shared" si="6"/>
        <v>13</v>
      </c>
      <c r="B20" s="18">
        <v>28281.18</v>
      </c>
      <c r="C20" s="18">
        <f t="shared" si="2"/>
        <v>30611.549232000001</v>
      </c>
      <c r="D20" s="18">
        <f t="shared" si="0"/>
        <v>2550.9624359999998</v>
      </c>
      <c r="E20" s="19">
        <f t="shared" si="1"/>
        <v>15.491674712550608</v>
      </c>
      <c r="F20" s="19">
        <f t="shared" si="3"/>
        <v>7.7458373562753042</v>
      </c>
      <c r="G20" s="19">
        <f t="shared" si="4"/>
        <v>3.0983349425101219</v>
      </c>
      <c r="H20" s="20">
        <f t="shared" si="5"/>
        <v>14.717090976923078</v>
      </c>
    </row>
    <row r="21" spans="1:8" x14ac:dyDescent="0.3">
      <c r="A21" s="8">
        <f t="shared" si="6"/>
        <v>14</v>
      </c>
      <c r="B21" s="18">
        <v>29409.69</v>
      </c>
      <c r="C21" s="18">
        <f t="shared" si="2"/>
        <v>31833.048456</v>
      </c>
      <c r="D21" s="18">
        <f t="shared" si="0"/>
        <v>2652.754038</v>
      </c>
      <c r="E21" s="19">
        <f t="shared" si="1"/>
        <v>16.10984233603239</v>
      </c>
      <c r="F21" s="19">
        <f t="shared" si="3"/>
        <v>8.054921168016195</v>
      </c>
      <c r="G21" s="19">
        <f t="shared" si="4"/>
        <v>3.2219684672064779</v>
      </c>
      <c r="H21" s="20">
        <f t="shared" si="5"/>
        <v>15.30435021923077</v>
      </c>
    </row>
    <row r="22" spans="1:8" x14ac:dyDescent="0.3">
      <c r="A22" s="8">
        <f t="shared" si="6"/>
        <v>15</v>
      </c>
      <c r="B22" s="18">
        <v>29409.69</v>
      </c>
      <c r="C22" s="18">
        <f t="shared" si="2"/>
        <v>31833.048456</v>
      </c>
      <c r="D22" s="18">
        <f t="shared" si="0"/>
        <v>2652.754038</v>
      </c>
      <c r="E22" s="19">
        <f t="shared" si="1"/>
        <v>16.10984233603239</v>
      </c>
      <c r="F22" s="19">
        <f t="shared" si="3"/>
        <v>8.054921168016195</v>
      </c>
      <c r="G22" s="19">
        <f t="shared" si="4"/>
        <v>3.2219684672064779</v>
      </c>
      <c r="H22" s="20">
        <f t="shared" si="5"/>
        <v>15.30435021923077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2"/>
        <v>32350.857792000003</v>
      </c>
      <c r="D23" s="18">
        <f t="shared" si="0"/>
        <v>2695.9048160000002</v>
      </c>
      <c r="E23" s="19">
        <f t="shared" si="1"/>
        <v>16.371891595141701</v>
      </c>
      <c r="F23" s="19">
        <f t="shared" si="3"/>
        <v>8.1859457975708505</v>
      </c>
      <c r="G23" s="19">
        <f t="shared" si="4"/>
        <v>3.2743783190283402</v>
      </c>
      <c r="H23" s="20">
        <f t="shared" si="5"/>
        <v>15.553297015384617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2"/>
        <v>32350.857792000003</v>
      </c>
      <c r="D24" s="18">
        <f t="shared" si="0"/>
        <v>2695.9048160000002</v>
      </c>
      <c r="E24" s="19">
        <f t="shared" si="1"/>
        <v>16.371891595141701</v>
      </c>
      <c r="F24" s="19">
        <f t="shared" si="3"/>
        <v>8.1859457975708505</v>
      </c>
      <c r="G24" s="19">
        <f t="shared" si="4"/>
        <v>3.2743783190283402</v>
      </c>
      <c r="H24" s="20">
        <f t="shared" si="5"/>
        <v>15.553297015384617</v>
      </c>
    </row>
    <row r="25" spans="1:8" x14ac:dyDescent="0.3">
      <c r="A25" s="8">
        <f t="shared" si="6"/>
        <v>18</v>
      </c>
      <c r="B25" s="18">
        <v>31016.58</v>
      </c>
      <c r="C25" s="18">
        <f t="shared" si="2"/>
        <v>33572.346192000005</v>
      </c>
      <c r="D25" s="18">
        <f t="shared" si="0"/>
        <v>2797.6955160000002</v>
      </c>
      <c r="E25" s="19">
        <f t="shared" si="1"/>
        <v>16.990053740890691</v>
      </c>
      <c r="F25" s="19">
        <f t="shared" si="3"/>
        <v>8.4950268704453453</v>
      </c>
      <c r="G25" s="19">
        <f t="shared" si="4"/>
        <v>3.3980107481781383</v>
      </c>
      <c r="H25" s="20">
        <f t="shared" si="5"/>
        <v>16.140551053846156</v>
      </c>
    </row>
    <row r="26" spans="1:8" x14ac:dyDescent="0.3">
      <c r="A26" s="8">
        <f t="shared" si="6"/>
        <v>19</v>
      </c>
      <c r="B26" s="18">
        <v>31016.58</v>
      </c>
      <c r="C26" s="18">
        <f t="shared" si="2"/>
        <v>33572.346192000005</v>
      </c>
      <c r="D26" s="18">
        <f t="shared" si="0"/>
        <v>2797.6955160000002</v>
      </c>
      <c r="E26" s="19">
        <f t="shared" si="1"/>
        <v>16.990053740890691</v>
      </c>
      <c r="F26" s="19">
        <f t="shared" si="3"/>
        <v>8.4950268704453453</v>
      </c>
      <c r="G26" s="19">
        <f t="shared" si="4"/>
        <v>3.3980107481781383</v>
      </c>
      <c r="H26" s="20">
        <f t="shared" si="5"/>
        <v>16.140551053846156</v>
      </c>
    </row>
    <row r="27" spans="1:8" x14ac:dyDescent="0.3">
      <c r="A27" s="8">
        <f t="shared" si="6"/>
        <v>20</v>
      </c>
      <c r="B27" s="18">
        <v>32145.09</v>
      </c>
      <c r="C27" s="18">
        <f t="shared" si="2"/>
        <v>34793.845416000004</v>
      </c>
      <c r="D27" s="18">
        <f t="shared" si="0"/>
        <v>2899.4871180000005</v>
      </c>
      <c r="E27" s="19">
        <f t="shared" si="1"/>
        <v>17.608221364372472</v>
      </c>
      <c r="F27" s="19">
        <f t="shared" si="3"/>
        <v>8.804110682186236</v>
      </c>
      <c r="G27" s="19">
        <f t="shared" si="4"/>
        <v>3.5216442728744943</v>
      </c>
      <c r="H27" s="20">
        <f t="shared" si="5"/>
        <v>16.727810296153848</v>
      </c>
    </row>
    <row r="28" spans="1:8" x14ac:dyDescent="0.3">
      <c r="A28" s="8">
        <f t="shared" si="6"/>
        <v>21</v>
      </c>
      <c r="B28" s="18">
        <v>32145.09</v>
      </c>
      <c r="C28" s="18">
        <f t="shared" si="2"/>
        <v>34793.845416000004</v>
      </c>
      <c r="D28" s="18">
        <f t="shared" si="0"/>
        <v>2899.4871180000005</v>
      </c>
      <c r="E28" s="19">
        <f t="shared" si="1"/>
        <v>17.608221364372472</v>
      </c>
      <c r="F28" s="19">
        <f t="shared" si="3"/>
        <v>8.804110682186236</v>
      </c>
      <c r="G28" s="19">
        <f t="shared" si="4"/>
        <v>3.5216442728744943</v>
      </c>
      <c r="H28" s="20">
        <f t="shared" si="5"/>
        <v>16.727810296153848</v>
      </c>
    </row>
    <row r="29" spans="1:8" x14ac:dyDescent="0.3">
      <c r="A29" s="8">
        <f t="shared" si="6"/>
        <v>22</v>
      </c>
      <c r="B29" s="18">
        <v>32918.76</v>
      </c>
      <c r="C29" s="18">
        <f t="shared" si="2"/>
        <v>35631.265824000002</v>
      </c>
      <c r="D29" s="18">
        <f t="shared" si="0"/>
        <v>2969.272152</v>
      </c>
      <c r="E29" s="19">
        <f t="shared" si="1"/>
        <v>18.032017117408909</v>
      </c>
      <c r="F29" s="19">
        <f t="shared" si="3"/>
        <v>9.0160085587044545</v>
      </c>
      <c r="G29" s="19">
        <f t="shared" si="4"/>
        <v>3.6064034234817819</v>
      </c>
      <c r="H29" s="20">
        <f t="shared" si="5"/>
        <v>17.130416261538464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2"/>
        <v>36533.143152000004</v>
      </c>
      <c r="D30" s="18">
        <f t="shared" si="0"/>
        <v>3044.4285960000007</v>
      </c>
      <c r="E30" s="19">
        <f t="shared" si="1"/>
        <v>18.488432769230773</v>
      </c>
      <c r="F30" s="19">
        <f t="shared" si="3"/>
        <v>9.2442163846153864</v>
      </c>
      <c r="G30" s="19">
        <f t="shared" si="4"/>
        <v>3.6976865538461547</v>
      </c>
      <c r="H30" s="20">
        <f t="shared" si="5"/>
        <v>17.564011130769234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2"/>
        <v>37754.59908</v>
      </c>
      <c r="D31" s="18">
        <f t="shared" si="0"/>
        <v>3146.21659</v>
      </c>
      <c r="E31" s="19">
        <f t="shared" si="1"/>
        <v>19.106578481781376</v>
      </c>
      <c r="F31" s="19">
        <f t="shared" si="3"/>
        <v>9.5532892408906882</v>
      </c>
      <c r="G31" s="19">
        <f t="shared" si="4"/>
        <v>3.8213156963562751</v>
      </c>
      <c r="H31" s="20">
        <f t="shared" si="5"/>
        <v>18.151249557692307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2"/>
        <v>37823.093352000004</v>
      </c>
      <c r="D32" s="18">
        <f t="shared" si="0"/>
        <v>3151.9244460000004</v>
      </c>
      <c r="E32" s="19">
        <f t="shared" si="1"/>
        <v>19.141241574898789</v>
      </c>
      <c r="F32" s="19">
        <f t="shared" si="3"/>
        <v>9.5706207874493945</v>
      </c>
      <c r="G32" s="19">
        <f t="shared" si="4"/>
        <v>3.8282483149797577</v>
      </c>
      <c r="H32" s="20">
        <f t="shared" si="5"/>
        <v>18.184179496153849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2"/>
        <v>37886.565288000005</v>
      </c>
      <c r="D33" s="18">
        <f t="shared" si="0"/>
        <v>3157.2137740000003</v>
      </c>
      <c r="E33" s="19">
        <f t="shared" si="1"/>
        <v>19.173363000000002</v>
      </c>
      <c r="F33" s="19">
        <f t="shared" si="3"/>
        <v>9.586681500000001</v>
      </c>
      <c r="G33" s="19">
        <f t="shared" si="4"/>
        <v>3.8346726000000002</v>
      </c>
      <c r="H33" s="20">
        <f t="shared" si="5"/>
        <v>18.214694850000001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2"/>
        <v>37945.372080000001</v>
      </c>
      <c r="D34" s="18">
        <f t="shared" si="0"/>
        <v>3162.1143399999996</v>
      </c>
      <c r="E34" s="19">
        <f t="shared" si="1"/>
        <v>19.203123522267209</v>
      </c>
      <c r="F34" s="19">
        <f t="shared" si="3"/>
        <v>9.6015617611336044</v>
      </c>
      <c r="G34" s="19">
        <f t="shared" si="4"/>
        <v>3.8406247044534418</v>
      </c>
      <c r="H34" s="20">
        <f t="shared" si="5"/>
        <v>18.242967346153847</v>
      </c>
    </row>
    <row r="35" spans="1:8" x14ac:dyDescent="0.3">
      <c r="A35" s="8">
        <f t="shared" si="6"/>
        <v>28</v>
      </c>
      <c r="B35" s="18">
        <v>35107.03</v>
      </c>
      <c r="C35" s="18">
        <f t="shared" si="2"/>
        <v>37999.849271999999</v>
      </c>
      <c r="D35" s="18">
        <f t="shared" si="0"/>
        <v>3166.654106</v>
      </c>
      <c r="E35" s="19">
        <f t="shared" si="1"/>
        <v>19.230692951417005</v>
      </c>
      <c r="F35" s="19">
        <f t="shared" si="3"/>
        <v>9.6153464757085025</v>
      </c>
      <c r="G35" s="19">
        <f t="shared" si="4"/>
        <v>3.8461385902834011</v>
      </c>
      <c r="H35" s="20">
        <f t="shared" si="5"/>
        <v>18.269158303846154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2"/>
        <v>38050.289111999999</v>
      </c>
      <c r="D36" s="18">
        <f t="shared" si="0"/>
        <v>3170.8574259999996</v>
      </c>
      <c r="E36" s="19">
        <f t="shared" si="1"/>
        <v>19.256219186234816</v>
      </c>
      <c r="F36" s="19">
        <f t="shared" si="3"/>
        <v>9.6281095931174079</v>
      </c>
      <c r="G36" s="19">
        <f t="shared" si="4"/>
        <v>3.8512438372469631</v>
      </c>
      <c r="H36" s="20">
        <f t="shared" si="5"/>
        <v>18.293408226923077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2"/>
        <v>38097.059615999999</v>
      </c>
      <c r="D37" s="18">
        <f t="shared" si="0"/>
        <v>3174.7549679999997</v>
      </c>
      <c r="E37" s="19">
        <f t="shared" si="1"/>
        <v>19.279888469635626</v>
      </c>
      <c r="F37" s="19">
        <f t="shared" si="3"/>
        <v>9.639944234817813</v>
      </c>
      <c r="G37" s="19">
        <f t="shared" si="4"/>
        <v>3.8559776939271253</v>
      </c>
      <c r="H37" s="20">
        <f t="shared" si="5"/>
        <v>18.315894046153847</v>
      </c>
    </row>
    <row r="38" spans="1:8" x14ac:dyDescent="0.3">
      <c r="A38" s="8">
        <f t="shared" si="6"/>
        <v>31</v>
      </c>
      <c r="B38" s="18">
        <v>35236.83</v>
      </c>
      <c r="C38" s="18">
        <f t="shared" si="2"/>
        <v>38140.344792000004</v>
      </c>
      <c r="D38" s="18">
        <f t="shared" si="0"/>
        <v>3178.3620660000001</v>
      </c>
      <c r="E38" s="19">
        <f t="shared" si="1"/>
        <v>19.301793923076925</v>
      </c>
      <c r="F38" s="19">
        <f t="shared" si="3"/>
        <v>9.6508969615384625</v>
      </c>
      <c r="G38" s="19">
        <f t="shared" si="4"/>
        <v>3.8603587846153848</v>
      </c>
      <c r="H38" s="20">
        <f t="shared" si="5"/>
        <v>18.336704226923079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2"/>
        <v>38180.436888000004</v>
      </c>
      <c r="D39" s="18">
        <f t="shared" si="0"/>
        <v>3181.703074</v>
      </c>
      <c r="E39" s="19">
        <f t="shared" si="1"/>
        <v>19.322083445344131</v>
      </c>
      <c r="F39" s="19">
        <f t="shared" si="3"/>
        <v>9.6610417226720653</v>
      </c>
      <c r="G39" s="19">
        <f t="shared" si="4"/>
        <v>3.8644166890688263</v>
      </c>
      <c r="H39" s="20">
        <f t="shared" si="5"/>
        <v>18.355979273076926</v>
      </c>
    </row>
    <row r="40" spans="1:8" x14ac:dyDescent="0.3">
      <c r="A40" s="8">
        <f t="shared" si="6"/>
        <v>33</v>
      </c>
      <c r="B40" s="18">
        <v>35308.15</v>
      </c>
      <c r="C40" s="18">
        <f t="shared" si="2"/>
        <v>38217.541560000005</v>
      </c>
      <c r="D40" s="18">
        <f t="shared" si="0"/>
        <v>3184.79513</v>
      </c>
      <c r="E40" s="19">
        <f t="shared" si="1"/>
        <v>19.340861113360326</v>
      </c>
      <c r="F40" s="19">
        <f t="shared" si="3"/>
        <v>9.6704305566801629</v>
      </c>
      <c r="G40" s="19">
        <f t="shared" si="4"/>
        <v>3.8681722226720652</v>
      </c>
      <c r="H40" s="20">
        <f t="shared" si="5"/>
        <v>18.373818057692311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2"/>
        <v>38251.929407999996</v>
      </c>
      <c r="D41" s="18">
        <f t="shared" si="0"/>
        <v>3187.6607840000001</v>
      </c>
      <c r="E41" s="19">
        <f t="shared" si="1"/>
        <v>19.358263870445342</v>
      </c>
      <c r="F41" s="19">
        <f t="shared" si="3"/>
        <v>9.6791319352226708</v>
      </c>
      <c r="G41" s="19">
        <f t="shared" si="4"/>
        <v>3.8716527740890685</v>
      </c>
      <c r="H41" s="20">
        <f t="shared" si="5"/>
        <v>18.390350676923074</v>
      </c>
    </row>
    <row r="42" spans="1:8" x14ac:dyDescent="0.3">
      <c r="A42" s="21">
        <f t="shared" si="6"/>
        <v>35</v>
      </c>
      <c r="B42" s="22">
        <v>35369.31</v>
      </c>
      <c r="C42" s="22">
        <f t="shared" si="2"/>
        <v>38283.741144</v>
      </c>
      <c r="D42" s="22">
        <f t="shared" si="0"/>
        <v>3190.3117619999998</v>
      </c>
      <c r="E42" s="23">
        <f t="shared" si="1"/>
        <v>19.374362927125507</v>
      </c>
      <c r="F42" s="23">
        <f t="shared" si="3"/>
        <v>9.6871814635627533</v>
      </c>
      <c r="G42" s="23">
        <f t="shared" si="4"/>
        <v>3.8748725854251012</v>
      </c>
      <c r="H42" s="24">
        <f t="shared" si="5"/>
        <v>18.405644780769229</v>
      </c>
    </row>
    <row r="43" spans="1:8" x14ac:dyDescent="0.3">
      <c r="B43" s="29" t="s">
        <v>77</v>
      </c>
      <c r="C43" s="30"/>
      <c r="D43" s="30"/>
      <c r="E43" s="30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33</v>
      </c>
      <c r="B1" s="1" t="s">
        <v>64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48365.929128000003</v>
      </c>
      <c r="D7" s="18">
        <f t="shared" ref="D7:D42" si="1">B7/12*$D$3</f>
        <v>4030.4940940000006</v>
      </c>
      <c r="E7" s="19">
        <f t="shared" ref="E7:E42" si="2">C7/1976</f>
        <v>24.47668478137652</v>
      </c>
      <c r="F7" s="19">
        <f>E7/2</f>
        <v>12.23834239068826</v>
      </c>
      <c r="G7" s="19">
        <f>E7/5</f>
        <v>4.8953369562753037</v>
      </c>
      <c r="H7" s="20">
        <f>C7/2080</f>
        <v>23.252850542307694</v>
      </c>
    </row>
    <row r="8" spans="1:8" x14ac:dyDescent="0.3">
      <c r="A8" s="8">
        <f>A7+1</f>
        <v>1</v>
      </c>
      <c r="B8" s="18">
        <v>45767.98</v>
      </c>
      <c r="C8" s="18">
        <f t="shared" si="0"/>
        <v>49539.261552000004</v>
      </c>
      <c r="D8" s="18">
        <f t="shared" si="1"/>
        <v>4128.271796</v>
      </c>
      <c r="E8" s="19">
        <f t="shared" si="2"/>
        <v>25.070476493927128</v>
      </c>
      <c r="F8" s="19">
        <f t="shared" ref="F8:F42" si="3">E8/2</f>
        <v>12.535238246963564</v>
      </c>
      <c r="G8" s="19">
        <f t="shared" ref="G8:G42" si="4">E8/5</f>
        <v>5.0140952987854259</v>
      </c>
      <c r="H8" s="20">
        <f t="shared" ref="H8:H42" si="5">C8/2080</f>
        <v>23.816952669230773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50712.529031999999</v>
      </c>
      <c r="D9" s="18">
        <f t="shared" si="1"/>
        <v>4226.0440859999999</v>
      </c>
      <c r="E9" s="19">
        <f t="shared" si="2"/>
        <v>25.664235340080971</v>
      </c>
      <c r="F9" s="19">
        <f t="shared" si="3"/>
        <v>12.832117670040486</v>
      </c>
      <c r="G9" s="19">
        <f t="shared" si="4"/>
        <v>5.1328470680161944</v>
      </c>
      <c r="H9" s="20">
        <f t="shared" si="5"/>
        <v>24.381023573076924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51885.255312000001</v>
      </c>
      <c r="D10" s="18">
        <f t="shared" si="1"/>
        <v>4323.7712759999995</v>
      </c>
      <c r="E10" s="19">
        <f t="shared" si="2"/>
        <v>26.257720299595142</v>
      </c>
      <c r="F10" s="19">
        <f t="shared" si="3"/>
        <v>13.128860149797571</v>
      </c>
      <c r="G10" s="19">
        <f t="shared" si="4"/>
        <v>5.2515440599190288</v>
      </c>
      <c r="H10" s="20">
        <f t="shared" si="5"/>
        <v>24.944834284615386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51885.255312000001</v>
      </c>
      <c r="D11" s="18">
        <f t="shared" si="1"/>
        <v>4323.7712759999995</v>
      </c>
      <c r="E11" s="19">
        <f t="shared" si="2"/>
        <v>26.257720299595142</v>
      </c>
      <c r="F11" s="19">
        <f t="shared" si="3"/>
        <v>13.128860149797571</v>
      </c>
      <c r="G11" s="19">
        <f t="shared" si="4"/>
        <v>5.2515440599190288</v>
      </c>
      <c r="H11" s="20">
        <f t="shared" si="5"/>
        <v>24.944834284615386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53938.221744000002</v>
      </c>
      <c r="D12" s="18">
        <f t="shared" si="1"/>
        <v>4494.8518119999999</v>
      </c>
      <c r="E12" s="19">
        <f t="shared" si="2"/>
        <v>27.296670923076924</v>
      </c>
      <c r="F12" s="19">
        <f t="shared" si="3"/>
        <v>13.648335461538462</v>
      </c>
      <c r="G12" s="19">
        <f t="shared" si="4"/>
        <v>5.4593341846153844</v>
      </c>
      <c r="H12" s="20">
        <f t="shared" si="5"/>
        <v>25.931837376923077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53938.221744000002</v>
      </c>
      <c r="D13" s="18">
        <f t="shared" si="1"/>
        <v>4494.8518119999999</v>
      </c>
      <c r="E13" s="19">
        <f t="shared" si="2"/>
        <v>27.296670923076924</v>
      </c>
      <c r="F13" s="19">
        <f t="shared" si="3"/>
        <v>13.648335461538462</v>
      </c>
      <c r="G13" s="19">
        <f t="shared" si="4"/>
        <v>5.4593341846153844</v>
      </c>
      <c r="H13" s="20">
        <f t="shared" si="5"/>
        <v>25.931837376923077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55991.209824000005</v>
      </c>
      <c r="D14" s="18">
        <f t="shared" si="1"/>
        <v>4665.9341520000007</v>
      </c>
      <c r="E14" s="19">
        <f t="shared" si="2"/>
        <v>28.335632502024293</v>
      </c>
      <c r="F14" s="19">
        <f t="shared" si="3"/>
        <v>14.167816251012146</v>
      </c>
      <c r="G14" s="19">
        <f t="shared" si="4"/>
        <v>5.6671265004048585</v>
      </c>
      <c r="H14" s="20">
        <f t="shared" si="5"/>
        <v>26.918850876923081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55991.209824000005</v>
      </c>
      <c r="D15" s="18">
        <f t="shared" si="1"/>
        <v>4665.9341520000007</v>
      </c>
      <c r="E15" s="19">
        <f t="shared" si="2"/>
        <v>28.335632502024293</v>
      </c>
      <c r="F15" s="19">
        <f t="shared" si="3"/>
        <v>14.167816251012146</v>
      </c>
      <c r="G15" s="19">
        <f t="shared" si="4"/>
        <v>5.6671265004048585</v>
      </c>
      <c r="H15" s="20">
        <f t="shared" si="5"/>
        <v>26.918850876923081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58044.219552000002</v>
      </c>
      <c r="D16" s="18">
        <f t="shared" si="1"/>
        <v>4837.0182960000002</v>
      </c>
      <c r="E16" s="19">
        <f t="shared" si="2"/>
        <v>29.374605036437249</v>
      </c>
      <c r="F16" s="19">
        <f t="shared" si="3"/>
        <v>14.687302518218624</v>
      </c>
      <c r="G16" s="19">
        <f t="shared" si="4"/>
        <v>5.8749210072874494</v>
      </c>
      <c r="H16" s="20">
        <f t="shared" si="5"/>
        <v>27.905874784615385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58044.219552000002</v>
      </c>
      <c r="D17" s="18">
        <f t="shared" si="1"/>
        <v>4837.0182960000002</v>
      </c>
      <c r="E17" s="19">
        <f t="shared" si="2"/>
        <v>29.374605036437249</v>
      </c>
      <c r="F17" s="19">
        <f t="shared" si="3"/>
        <v>14.687302518218624</v>
      </c>
      <c r="G17" s="19">
        <f t="shared" si="4"/>
        <v>5.8749210072874494</v>
      </c>
      <c r="H17" s="20">
        <f t="shared" si="5"/>
        <v>27.905874784615385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60097.185984000003</v>
      </c>
      <c r="D18" s="18">
        <f t="shared" si="1"/>
        <v>5008.0988320000006</v>
      </c>
      <c r="E18" s="19">
        <f t="shared" si="2"/>
        <v>30.41355565991903</v>
      </c>
      <c r="F18" s="19">
        <f t="shared" si="3"/>
        <v>15.206777829959515</v>
      </c>
      <c r="G18" s="19">
        <f t="shared" si="4"/>
        <v>6.0827111319838059</v>
      </c>
      <c r="H18" s="20">
        <f t="shared" si="5"/>
        <v>28.89287787692308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60097.185984000003</v>
      </c>
      <c r="D19" s="18">
        <f t="shared" si="1"/>
        <v>5008.0988320000006</v>
      </c>
      <c r="E19" s="19">
        <f t="shared" si="2"/>
        <v>30.41355565991903</v>
      </c>
      <c r="F19" s="19">
        <f t="shared" si="3"/>
        <v>15.206777829959515</v>
      </c>
      <c r="G19" s="19">
        <f t="shared" si="4"/>
        <v>6.0827111319838059</v>
      </c>
      <c r="H19" s="20">
        <f t="shared" si="5"/>
        <v>28.89287787692308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62150.184888000003</v>
      </c>
      <c r="D20" s="18">
        <f t="shared" si="1"/>
        <v>5179.1820740000003</v>
      </c>
      <c r="E20" s="19">
        <f t="shared" si="2"/>
        <v>31.452522716599191</v>
      </c>
      <c r="F20" s="19">
        <f t="shared" si="3"/>
        <v>15.726261358299595</v>
      </c>
      <c r="G20" s="19">
        <f t="shared" si="4"/>
        <v>6.2905045433198383</v>
      </c>
      <c r="H20" s="20">
        <f t="shared" si="5"/>
        <v>29.879896580769234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62150.184888000003</v>
      </c>
      <c r="D21" s="18">
        <f t="shared" si="1"/>
        <v>5179.1820740000003</v>
      </c>
      <c r="E21" s="19">
        <f t="shared" si="2"/>
        <v>31.452522716599191</v>
      </c>
      <c r="F21" s="19">
        <f t="shared" si="3"/>
        <v>15.726261358299595</v>
      </c>
      <c r="G21" s="19">
        <f t="shared" si="4"/>
        <v>6.2905045433198383</v>
      </c>
      <c r="H21" s="20">
        <f t="shared" si="5"/>
        <v>29.879896580769234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64202.556000000004</v>
      </c>
      <c r="D22" s="18">
        <f t="shared" si="1"/>
        <v>5350.2130000000006</v>
      </c>
      <c r="E22" s="19">
        <f t="shared" si="2"/>
        <v>32.491172064777331</v>
      </c>
      <c r="F22" s="19">
        <f t="shared" si="3"/>
        <v>16.245586032388665</v>
      </c>
      <c r="G22" s="19">
        <f t="shared" si="4"/>
        <v>6.4982344129554663</v>
      </c>
      <c r="H22" s="20">
        <f t="shared" si="5"/>
        <v>30.866613461538464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64202.556000000004</v>
      </c>
      <c r="D23" s="18">
        <f t="shared" si="1"/>
        <v>5350.2130000000006</v>
      </c>
      <c r="E23" s="19">
        <f t="shared" si="2"/>
        <v>32.491172064777331</v>
      </c>
      <c r="F23" s="19">
        <f t="shared" si="3"/>
        <v>16.245586032388665</v>
      </c>
      <c r="G23" s="19">
        <f t="shared" si="4"/>
        <v>6.4982344129554663</v>
      </c>
      <c r="H23" s="20">
        <f t="shared" si="5"/>
        <v>30.866613461538464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66255.565728000001</v>
      </c>
      <c r="D24" s="18">
        <f t="shared" si="1"/>
        <v>5521.2971440000001</v>
      </c>
      <c r="E24" s="19">
        <f t="shared" si="2"/>
        <v>33.530144599190287</v>
      </c>
      <c r="F24" s="19">
        <f t="shared" si="3"/>
        <v>16.765072299595143</v>
      </c>
      <c r="G24" s="19">
        <f t="shared" si="4"/>
        <v>6.7060289198380572</v>
      </c>
      <c r="H24" s="20">
        <f t="shared" si="5"/>
        <v>31.853637369230771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66255.565728000001</v>
      </c>
      <c r="D25" s="18">
        <f t="shared" si="1"/>
        <v>5521.2971440000001</v>
      </c>
      <c r="E25" s="19">
        <f t="shared" si="2"/>
        <v>33.530144599190287</v>
      </c>
      <c r="F25" s="19">
        <f t="shared" si="3"/>
        <v>16.765072299595143</v>
      </c>
      <c r="G25" s="19">
        <f t="shared" si="4"/>
        <v>6.7060289198380572</v>
      </c>
      <c r="H25" s="20">
        <f t="shared" si="5"/>
        <v>31.853637369230771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68308.564632000009</v>
      </c>
      <c r="D26" s="18">
        <f t="shared" si="1"/>
        <v>5692.3803859999998</v>
      </c>
      <c r="E26" s="19">
        <f t="shared" si="2"/>
        <v>34.569111655870451</v>
      </c>
      <c r="F26" s="19">
        <f t="shared" si="3"/>
        <v>17.284555827935225</v>
      </c>
      <c r="G26" s="19">
        <f t="shared" si="4"/>
        <v>6.9138223311740905</v>
      </c>
      <c r="H26" s="20">
        <f t="shared" si="5"/>
        <v>32.840656073076929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68308.564632000009</v>
      </c>
      <c r="D27" s="18">
        <f t="shared" si="1"/>
        <v>5692.3803859999998</v>
      </c>
      <c r="E27" s="19">
        <f t="shared" si="2"/>
        <v>34.569111655870451</v>
      </c>
      <c r="F27" s="19">
        <f t="shared" si="3"/>
        <v>17.284555827935225</v>
      </c>
      <c r="G27" s="19">
        <f t="shared" si="4"/>
        <v>6.9138223311740905</v>
      </c>
      <c r="H27" s="20">
        <f t="shared" si="5"/>
        <v>32.840656073076929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70361.531063999995</v>
      </c>
      <c r="D28" s="18">
        <f t="shared" si="1"/>
        <v>5863.4609220000002</v>
      </c>
      <c r="E28" s="19">
        <f t="shared" si="2"/>
        <v>35.608062279352225</v>
      </c>
      <c r="F28" s="19">
        <f t="shared" si="3"/>
        <v>17.804031139676113</v>
      </c>
      <c r="G28" s="19">
        <f t="shared" si="4"/>
        <v>7.1216124558704452</v>
      </c>
      <c r="H28" s="20">
        <f t="shared" si="5"/>
        <v>33.82765916538461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70361.531063999995</v>
      </c>
      <c r="D29" s="18">
        <f t="shared" si="1"/>
        <v>5863.4609220000002</v>
      </c>
      <c r="E29" s="19">
        <f t="shared" si="2"/>
        <v>35.608062279352225</v>
      </c>
      <c r="F29" s="19">
        <f t="shared" si="3"/>
        <v>17.804031139676113</v>
      </c>
      <c r="G29" s="19">
        <f t="shared" si="4"/>
        <v>7.1216124558704452</v>
      </c>
      <c r="H29" s="20">
        <f t="shared" si="5"/>
        <v>33.82765916538461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72414.540792</v>
      </c>
      <c r="D30" s="18">
        <f t="shared" si="1"/>
        <v>6034.5450660000006</v>
      </c>
      <c r="E30" s="19">
        <f t="shared" si="2"/>
        <v>36.647034813765181</v>
      </c>
      <c r="F30" s="19">
        <f t="shared" si="3"/>
        <v>18.323517406882591</v>
      </c>
      <c r="G30" s="19">
        <f t="shared" si="4"/>
        <v>7.329406962753036</v>
      </c>
      <c r="H30" s="20">
        <f t="shared" si="5"/>
        <v>34.814683073076921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72414.540792</v>
      </c>
      <c r="D31" s="18">
        <f t="shared" si="1"/>
        <v>6034.5450660000006</v>
      </c>
      <c r="E31" s="19">
        <f t="shared" si="2"/>
        <v>36.647034813765181</v>
      </c>
      <c r="F31" s="19">
        <f t="shared" si="3"/>
        <v>18.323517406882591</v>
      </c>
      <c r="G31" s="19">
        <f t="shared" si="4"/>
        <v>7.329406962753036</v>
      </c>
      <c r="H31" s="20">
        <f t="shared" si="5"/>
        <v>34.814683073076921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72545.922504000002</v>
      </c>
      <c r="D32" s="18">
        <f t="shared" si="1"/>
        <v>6045.4935420000011</v>
      </c>
      <c r="E32" s="19">
        <f t="shared" si="2"/>
        <v>36.713523534412957</v>
      </c>
      <c r="F32" s="19">
        <f t="shared" si="3"/>
        <v>18.356761767206478</v>
      </c>
      <c r="G32" s="19">
        <f t="shared" si="4"/>
        <v>7.342704706882591</v>
      </c>
      <c r="H32" s="20">
        <f t="shared" si="5"/>
        <v>34.87784735769231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72667.660032</v>
      </c>
      <c r="D33" s="18">
        <f t="shared" si="1"/>
        <v>6055.638336</v>
      </c>
      <c r="E33" s="19">
        <f t="shared" si="2"/>
        <v>36.775131595141701</v>
      </c>
      <c r="F33" s="19">
        <f t="shared" si="3"/>
        <v>18.387565797570851</v>
      </c>
      <c r="G33" s="19">
        <f t="shared" si="4"/>
        <v>7.3550263190283403</v>
      </c>
      <c r="H33" s="20">
        <f t="shared" si="5"/>
        <v>34.936375015384613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72780.446112000005</v>
      </c>
      <c r="D34" s="18">
        <f t="shared" si="1"/>
        <v>6065.0371760000007</v>
      </c>
      <c r="E34" s="19">
        <f t="shared" si="2"/>
        <v>36.832209570850203</v>
      </c>
      <c r="F34" s="19">
        <f t="shared" si="3"/>
        <v>18.416104785425102</v>
      </c>
      <c r="G34" s="19">
        <f t="shared" si="4"/>
        <v>7.366441914170041</v>
      </c>
      <c r="H34" s="20">
        <f t="shared" si="5"/>
        <v>34.990599092307697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72884.941007999994</v>
      </c>
      <c r="D35" s="18">
        <f t="shared" si="1"/>
        <v>6073.7450839999992</v>
      </c>
      <c r="E35" s="19">
        <f t="shared" si="2"/>
        <v>36.885091603238862</v>
      </c>
      <c r="F35" s="19">
        <f t="shared" si="3"/>
        <v>18.442545801619431</v>
      </c>
      <c r="G35" s="19">
        <f t="shared" si="4"/>
        <v>7.3770183206477729</v>
      </c>
      <c r="H35" s="20">
        <f t="shared" si="5"/>
        <v>35.040837023076918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72981.685920000004</v>
      </c>
      <c r="D36" s="18">
        <f t="shared" si="1"/>
        <v>6081.8071600000003</v>
      </c>
      <c r="E36" s="19">
        <f t="shared" si="2"/>
        <v>36.934051578947368</v>
      </c>
      <c r="F36" s="19">
        <f t="shared" si="3"/>
        <v>18.467025789473684</v>
      </c>
      <c r="G36" s="19">
        <f t="shared" si="4"/>
        <v>7.3868103157894733</v>
      </c>
      <c r="H36" s="20">
        <f t="shared" si="5"/>
        <v>35.087349000000003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73071.395231999995</v>
      </c>
      <c r="D37" s="18">
        <f t="shared" si="1"/>
        <v>6089.2829359999996</v>
      </c>
      <c r="E37" s="19">
        <f t="shared" si="2"/>
        <v>36.97945102834008</v>
      </c>
      <c r="F37" s="19">
        <f t="shared" si="3"/>
        <v>18.48972551417004</v>
      </c>
      <c r="G37" s="19">
        <f t="shared" si="4"/>
        <v>7.3958902056680156</v>
      </c>
      <c r="H37" s="20">
        <f t="shared" si="5"/>
        <v>35.130478476923074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73154.404488</v>
      </c>
      <c r="D38" s="18">
        <f t="shared" si="1"/>
        <v>6096.200374</v>
      </c>
      <c r="E38" s="19">
        <f t="shared" si="2"/>
        <v>37.021459761133606</v>
      </c>
      <c r="F38" s="19">
        <f t="shared" si="3"/>
        <v>18.510729880566803</v>
      </c>
      <c r="G38" s="19">
        <f t="shared" si="4"/>
        <v>7.4042919522267212</v>
      </c>
      <c r="H38" s="20">
        <f t="shared" si="5"/>
        <v>35.17038677307692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73231.298183999999</v>
      </c>
      <c r="D39" s="18">
        <f t="shared" si="1"/>
        <v>6102.6081820000009</v>
      </c>
      <c r="E39" s="19">
        <f t="shared" si="2"/>
        <v>37.060373574898783</v>
      </c>
      <c r="F39" s="19">
        <f t="shared" si="3"/>
        <v>18.530186787449392</v>
      </c>
      <c r="G39" s="19">
        <f t="shared" si="4"/>
        <v>7.4120747149797568</v>
      </c>
      <c r="H39" s="20">
        <f t="shared" si="5"/>
        <v>35.207354896153845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73302.476808000007</v>
      </c>
      <c r="D40" s="18">
        <f t="shared" si="1"/>
        <v>6108.539734</v>
      </c>
      <c r="E40" s="19">
        <f t="shared" si="2"/>
        <v>37.096395145748993</v>
      </c>
      <c r="F40" s="19">
        <f t="shared" si="3"/>
        <v>18.548197572874496</v>
      </c>
      <c r="G40" s="19">
        <f t="shared" si="4"/>
        <v>7.4192790291497985</v>
      </c>
      <c r="H40" s="20">
        <f t="shared" si="5"/>
        <v>35.241575388461541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73368.438263999997</v>
      </c>
      <c r="D41" s="18">
        <f t="shared" si="1"/>
        <v>6114.0365220000003</v>
      </c>
      <c r="E41" s="19">
        <f t="shared" si="2"/>
        <v>37.129776449392708</v>
      </c>
      <c r="F41" s="19">
        <f t="shared" si="3"/>
        <v>18.564888224696354</v>
      </c>
      <c r="G41" s="19">
        <f t="shared" si="4"/>
        <v>7.4259552898785417</v>
      </c>
      <c r="H41" s="20">
        <f t="shared" si="5"/>
        <v>35.273287626923079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73429.453152000002</v>
      </c>
      <c r="D42" s="22">
        <f t="shared" si="1"/>
        <v>6119.1210959999999</v>
      </c>
      <c r="E42" s="23">
        <f t="shared" si="2"/>
        <v>37.160654429149801</v>
      </c>
      <c r="F42" s="23">
        <f t="shared" si="3"/>
        <v>18.580327214574901</v>
      </c>
      <c r="G42" s="23">
        <f t="shared" si="4"/>
        <v>7.4321308858299604</v>
      </c>
      <c r="H42" s="24">
        <f t="shared" si="5"/>
        <v>35.30262170769231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35</v>
      </c>
      <c r="B1" s="1" t="s">
        <v>65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64286.810015999996</v>
      </c>
      <c r="D7" s="18">
        <f t="shared" ref="D7:D42" si="1">B7/12*$D$3</f>
        <v>5357.234167999999</v>
      </c>
      <c r="E7" s="19">
        <f t="shared" ref="E7:E42" si="2">C7/1976</f>
        <v>32.533810736842106</v>
      </c>
      <c r="F7" s="19">
        <f>E7/2</f>
        <v>16.266905368421053</v>
      </c>
      <c r="G7" s="19">
        <f>E7/5</f>
        <v>6.5067621473684216</v>
      </c>
      <c r="H7" s="20">
        <f>C7/2080</f>
        <v>30.907120199999998</v>
      </c>
    </row>
    <row r="8" spans="1:8" x14ac:dyDescent="0.3">
      <c r="A8" s="8">
        <f>A7+1</f>
        <v>1</v>
      </c>
      <c r="B8" s="18">
        <v>59392.84</v>
      </c>
      <c r="C8" s="18">
        <f t="shared" si="0"/>
        <v>64286.810015999996</v>
      </c>
      <c r="D8" s="18">
        <f t="shared" si="1"/>
        <v>5357.234167999999</v>
      </c>
      <c r="E8" s="19">
        <f t="shared" si="2"/>
        <v>32.533810736842106</v>
      </c>
      <c r="F8" s="19">
        <f t="shared" ref="F8:F42" si="3">E8/2</f>
        <v>16.266905368421053</v>
      </c>
      <c r="G8" s="19">
        <f t="shared" ref="G8:G42" si="4">E8/5</f>
        <v>6.5067621473684216</v>
      </c>
      <c r="H8" s="20">
        <f t="shared" ref="H8:H42" si="5">C8/2080</f>
        <v>30.907120199999998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66800.705664000008</v>
      </c>
      <c r="D9" s="18">
        <f t="shared" si="1"/>
        <v>5566.7254720000001</v>
      </c>
      <c r="E9" s="19">
        <f t="shared" si="2"/>
        <v>33.806025133603242</v>
      </c>
      <c r="F9" s="19">
        <f t="shared" si="3"/>
        <v>16.903012566801621</v>
      </c>
      <c r="G9" s="19">
        <f t="shared" si="4"/>
        <v>6.7612050267206483</v>
      </c>
      <c r="H9" s="20">
        <f t="shared" si="5"/>
        <v>32.115723876923084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66800.705664000008</v>
      </c>
      <c r="D10" s="18">
        <f t="shared" si="1"/>
        <v>5566.7254720000001</v>
      </c>
      <c r="E10" s="19">
        <f t="shared" si="2"/>
        <v>33.806025133603242</v>
      </c>
      <c r="F10" s="19">
        <f t="shared" si="3"/>
        <v>16.903012566801621</v>
      </c>
      <c r="G10" s="19">
        <f t="shared" si="4"/>
        <v>6.7612050267206483</v>
      </c>
      <c r="H10" s="20">
        <f t="shared" si="5"/>
        <v>32.115723876923084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69314.590488000002</v>
      </c>
      <c r="D11" s="18">
        <f t="shared" si="1"/>
        <v>5776.2158740000004</v>
      </c>
      <c r="E11" s="19">
        <f t="shared" si="2"/>
        <v>35.078234052631579</v>
      </c>
      <c r="F11" s="19">
        <f t="shared" si="3"/>
        <v>17.53911702631579</v>
      </c>
      <c r="G11" s="19">
        <f t="shared" si="4"/>
        <v>7.0156468105263157</v>
      </c>
      <c r="H11" s="20">
        <f t="shared" si="5"/>
        <v>33.324322350000003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69314.590488000002</v>
      </c>
      <c r="D12" s="18">
        <f t="shared" si="1"/>
        <v>5776.2158740000004</v>
      </c>
      <c r="E12" s="19">
        <f t="shared" si="2"/>
        <v>35.078234052631579</v>
      </c>
      <c r="F12" s="19">
        <f t="shared" si="3"/>
        <v>17.53911702631579</v>
      </c>
      <c r="G12" s="19">
        <f t="shared" si="4"/>
        <v>7.0156468105263157</v>
      </c>
      <c r="H12" s="20">
        <f t="shared" si="5"/>
        <v>33.324322350000003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71827.879992000002</v>
      </c>
      <c r="D13" s="18">
        <f t="shared" si="1"/>
        <v>5985.6566659999999</v>
      </c>
      <c r="E13" s="19">
        <f t="shared" si="2"/>
        <v>36.350141696356275</v>
      </c>
      <c r="F13" s="19">
        <f t="shared" si="3"/>
        <v>18.175070848178137</v>
      </c>
      <c r="G13" s="19">
        <f t="shared" si="4"/>
        <v>7.2700283392712546</v>
      </c>
      <c r="H13" s="20">
        <f t="shared" si="5"/>
        <v>34.532634611538462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71827.879992000002</v>
      </c>
      <c r="D14" s="18">
        <f t="shared" si="1"/>
        <v>5985.6566659999999</v>
      </c>
      <c r="E14" s="19">
        <f t="shared" si="2"/>
        <v>36.350141696356275</v>
      </c>
      <c r="F14" s="19">
        <f t="shared" si="3"/>
        <v>18.175070848178137</v>
      </c>
      <c r="G14" s="19">
        <f t="shared" si="4"/>
        <v>7.2700283392712546</v>
      </c>
      <c r="H14" s="20">
        <f t="shared" si="5"/>
        <v>34.532634611538462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74341.775640000007</v>
      </c>
      <c r="D15" s="18">
        <f t="shared" si="1"/>
        <v>6195.1479700000009</v>
      </c>
      <c r="E15" s="19">
        <f t="shared" si="2"/>
        <v>37.622356093117411</v>
      </c>
      <c r="F15" s="19">
        <f t="shared" si="3"/>
        <v>18.811178046558705</v>
      </c>
      <c r="G15" s="19">
        <f t="shared" si="4"/>
        <v>7.5244712186234821</v>
      </c>
      <c r="H15" s="20">
        <f t="shared" si="5"/>
        <v>35.741238288461545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74341.775640000007</v>
      </c>
      <c r="D16" s="18">
        <f t="shared" si="1"/>
        <v>6195.1479700000009</v>
      </c>
      <c r="E16" s="19">
        <f t="shared" si="2"/>
        <v>37.622356093117411</v>
      </c>
      <c r="F16" s="19">
        <f t="shared" si="3"/>
        <v>18.811178046558705</v>
      </c>
      <c r="G16" s="19">
        <f t="shared" si="4"/>
        <v>7.5244712186234821</v>
      </c>
      <c r="H16" s="20">
        <f t="shared" si="5"/>
        <v>35.741238288461545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76855.660464000001</v>
      </c>
      <c r="D17" s="18">
        <f t="shared" si="1"/>
        <v>6404.6383720000003</v>
      </c>
      <c r="E17" s="19">
        <f t="shared" si="2"/>
        <v>38.894565012145748</v>
      </c>
      <c r="F17" s="19">
        <f t="shared" si="3"/>
        <v>19.447282506072874</v>
      </c>
      <c r="G17" s="19">
        <f t="shared" si="4"/>
        <v>7.7789130024291495</v>
      </c>
      <c r="H17" s="20">
        <f t="shared" si="5"/>
        <v>36.949836761538464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76855.660464000001</v>
      </c>
      <c r="D18" s="18">
        <f t="shared" si="1"/>
        <v>6404.6383720000003</v>
      </c>
      <c r="E18" s="19">
        <f t="shared" si="2"/>
        <v>38.894565012145748</v>
      </c>
      <c r="F18" s="19">
        <f t="shared" si="3"/>
        <v>19.447282506072874</v>
      </c>
      <c r="G18" s="19">
        <f t="shared" si="4"/>
        <v>7.7789130024291495</v>
      </c>
      <c r="H18" s="20">
        <f t="shared" si="5"/>
        <v>36.949836761538464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79369.534463999997</v>
      </c>
      <c r="D19" s="18">
        <f t="shared" si="1"/>
        <v>6614.1278720000009</v>
      </c>
      <c r="E19" s="19">
        <f t="shared" si="2"/>
        <v>40.166768453441293</v>
      </c>
      <c r="F19" s="19">
        <f t="shared" si="3"/>
        <v>20.083384226720646</v>
      </c>
      <c r="G19" s="19">
        <f t="shared" si="4"/>
        <v>8.0333536906882586</v>
      </c>
      <c r="H19" s="20">
        <f t="shared" si="5"/>
        <v>38.158430030769232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79369.534463999997</v>
      </c>
      <c r="D20" s="18">
        <f t="shared" si="1"/>
        <v>6614.1278720000009</v>
      </c>
      <c r="E20" s="19">
        <f t="shared" si="2"/>
        <v>40.166768453441293</v>
      </c>
      <c r="F20" s="19">
        <f t="shared" si="3"/>
        <v>20.083384226720646</v>
      </c>
      <c r="G20" s="19">
        <f t="shared" si="4"/>
        <v>8.0333536906882586</v>
      </c>
      <c r="H20" s="20">
        <f t="shared" si="5"/>
        <v>38.158430030769232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81883.41928799999</v>
      </c>
      <c r="D21" s="18">
        <f t="shared" si="1"/>
        <v>6823.6182740000004</v>
      </c>
      <c r="E21" s="19">
        <f t="shared" si="2"/>
        <v>41.43897737246963</v>
      </c>
      <c r="F21" s="19">
        <f t="shared" si="3"/>
        <v>20.719488686234815</v>
      </c>
      <c r="G21" s="19">
        <f t="shared" si="4"/>
        <v>8.287795474493926</v>
      </c>
      <c r="H21" s="20">
        <f t="shared" si="5"/>
        <v>39.36702850384615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81883.41928799999</v>
      </c>
      <c r="D22" s="18">
        <f t="shared" si="1"/>
        <v>6823.6182740000004</v>
      </c>
      <c r="E22" s="19">
        <f t="shared" si="2"/>
        <v>41.43897737246963</v>
      </c>
      <c r="F22" s="19">
        <f t="shared" si="3"/>
        <v>20.719488686234815</v>
      </c>
      <c r="G22" s="19">
        <f t="shared" si="4"/>
        <v>8.287795474493926</v>
      </c>
      <c r="H22" s="20">
        <f t="shared" si="5"/>
        <v>39.36702850384615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84397.314935999995</v>
      </c>
      <c r="D23" s="18">
        <f t="shared" si="1"/>
        <v>7033.1095779999996</v>
      </c>
      <c r="E23" s="19">
        <f t="shared" si="2"/>
        <v>42.711191769230766</v>
      </c>
      <c r="F23" s="19">
        <f t="shared" si="3"/>
        <v>21.355595884615383</v>
      </c>
      <c r="G23" s="19">
        <f t="shared" si="4"/>
        <v>8.5422383538461535</v>
      </c>
      <c r="H23" s="20">
        <f t="shared" si="5"/>
        <v>40.575632180769226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84397.314935999995</v>
      </c>
      <c r="D24" s="18">
        <f t="shared" si="1"/>
        <v>7033.1095779999996</v>
      </c>
      <c r="E24" s="19">
        <f t="shared" si="2"/>
        <v>42.711191769230766</v>
      </c>
      <c r="F24" s="19">
        <f t="shared" si="3"/>
        <v>21.355595884615383</v>
      </c>
      <c r="G24" s="19">
        <f t="shared" si="4"/>
        <v>8.5422383538461535</v>
      </c>
      <c r="H24" s="20">
        <f t="shared" si="5"/>
        <v>40.575632180769226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86911.199760000003</v>
      </c>
      <c r="D25" s="18">
        <f t="shared" si="1"/>
        <v>7242.5999799999991</v>
      </c>
      <c r="E25" s="19">
        <f t="shared" si="2"/>
        <v>43.98340068825911</v>
      </c>
      <c r="F25" s="19">
        <f t="shared" si="3"/>
        <v>21.991700344129555</v>
      </c>
      <c r="G25" s="19">
        <f t="shared" si="4"/>
        <v>8.7966801376518227</v>
      </c>
      <c r="H25" s="20">
        <f t="shared" si="5"/>
        <v>41.784230653846159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86911.199760000003</v>
      </c>
      <c r="D26" s="18">
        <f t="shared" si="1"/>
        <v>7242.5999799999991</v>
      </c>
      <c r="E26" s="19">
        <f t="shared" si="2"/>
        <v>43.98340068825911</v>
      </c>
      <c r="F26" s="19">
        <f t="shared" si="3"/>
        <v>21.991700344129555</v>
      </c>
      <c r="G26" s="19">
        <f t="shared" si="4"/>
        <v>8.7966801376518227</v>
      </c>
      <c r="H26" s="20">
        <f t="shared" si="5"/>
        <v>41.784230653846159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89425.095407999994</v>
      </c>
      <c r="D27" s="18">
        <f t="shared" si="1"/>
        <v>7452.0912840000001</v>
      </c>
      <c r="E27" s="19">
        <f t="shared" si="2"/>
        <v>45.255615085020239</v>
      </c>
      <c r="F27" s="19">
        <f t="shared" si="3"/>
        <v>22.627807542510119</v>
      </c>
      <c r="G27" s="19">
        <f t="shared" si="4"/>
        <v>9.0511230170040484</v>
      </c>
      <c r="H27" s="20">
        <f t="shared" si="5"/>
        <v>42.992834330769227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89425.095407999994</v>
      </c>
      <c r="D28" s="18">
        <f t="shared" si="1"/>
        <v>7452.0912840000001</v>
      </c>
      <c r="E28" s="19">
        <f t="shared" si="2"/>
        <v>45.255615085020239</v>
      </c>
      <c r="F28" s="19">
        <f t="shared" si="3"/>
        <v>22.627807542510119</v>
      </c>
      <c r="G28" s="19">
        <f t="shared" si="4"/>
        <v>9.0511230170040484</v>
      </c>
      <c r="H28" s="20">
        <f t="shared" si="5"/>
        <v>42.992834330769227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91938.384912000009</v>
      </c>
      <c r="D29" s="18">
        <f t="shared" si="1"/>
        <v>7661.5320760000004</v>
      </c>
      <c r="E29" s="19">
        <f t="shared" si="2"/>
        <v>46.527522728744941</v>
      </c>
      <c r="F29" s="19">
        <f t="shared" si="3"/>
        <v>23.263761364372471</v>
      </c>
      <c r="G29" s="19">
        <f t="shared" si="4"/>
        <v>9.3055045457489882</v>
      </c>
      <c r="H29" s="20">
        <f t="shared" si="5"/>
        <v>44.201146592307694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91938.384912000009</v>
      </c>
      <c r="D30" s="18">
        <f t="shared" si="1"/>
        <v>7661.5320760000004</v>
      </c>
      <c r="E30" s="19">
        <f t="shared" si="2"/>
        <v>46.527522728744941</v>
      </c>
      <c r="F30" s="19">
        <f t="shared" si="3"/>
        <v>23.263761364372471</v>
      </c>
      <c r="G30" s="19">
        <f t="shared" si="4"/>
        <v>9.3055045457489882</v>
      </c>
      <c r="H30" s="20">
        <f t="shared" si="5"/>
        <v>44.201146592307694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91938.384912000009</v>
      </c>
      <c r="D31" s="18">
        <f t="shared" si="1"/>
        <v>7661.5320760000004</v>
      </c>
      <c r="E31" s="19">
        <f t="shared" si="2"/>
        <v>46.527522728744941</v>
      </c>
      <c r="F31" s="19">
        <f t="shared" si="3"/>
        <v>23.263761364372471</v>
      </c>
      <c r="G31" s="19">
        <f t="shared" si="4"/>
        <v>9.3055045457489882</v>
      </c>
      <c r="H31" s="20">
        <f t="shared" si="5"/>
        <v>44.201146592307694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92105.182751999993</v>
      </c>
      <c r="D32" s="18">
        <f t="shared" si="1"/>
        <v>7675.4318960000001</v>
      </c>
      <c r="E32" s="19">
        <f t="shared" si="2"/>
        <v>46.611934591093117</v>
      </c>
      <c r="F32" s="19">
        <f t="shared" si="3"/>
        <v>23.305967295546559</v>
      </c>
      <c r="G32" s="19">
        <f t="shared" si="4"/>
        <v>9.3223869182186228</v>
      </c>
      <c r="H32" s="20">
        <f t="shared" si="5"/>
        <v>44.281337861538461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92259.738648000013</v>
      </c>
      <c r="D33" s="18">
        <f t="shared" si="1"/>
        <v>7688.3115539999999</v>
      </c>
      <c r="E33" s="19">
        <f t="shared" si="2"/>
        <v>46.690151137651831</v>
      </c>
      <c r="F33" s="19">
        <f t="shared" si="3"/>
        <v>23.345075568825916</v>
      </c>
      <c r="G33" s="19">
        <f t="shared" si="4"/>
        <v>9.3380302275303659</v>
      </c>
      <c r="H33" s="20">
        <f t="shared" si="5"/>
        <v>44.35564358076924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92402.929344000004</v>
      </c>
      <c r="D34" s="18">
        <f t="shared" si="1"/>
        <v>7700.2441119999994</v>
      </c>
      <c r="E34" s="19">
        <f t="shared" si="2"/>
        <v>46.762616064777333</v>
      </c>
      <c r="F34" s="19">
        <f t="shared" si="3"/>
        <v>23.381308032388667</v>
      </c>
      <c r="G34" s="19">
        <f t="shared" si="4"/>
        <v>9.3525232129554663</v>
      </c>
      <c r="H34" s="20">
        <f t="shared" si="5"/>
        <v>44.424485261538464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92535.599112000011</v>
      </c>
      <c r="D35" s="18">
        <f t="shared" si="1"/>
        <v>7711.2999260000006</v>
      </c>
      <c r="E35" s="19">
        <f t="shared" si="2"/>
        <v>46.829756635627533</v>
      </c>
      <c r="F35" s="19">
        <f t="shared" si="3"/>
        <v>23.414878317813766</v>
      </c>
      <c r="G35" s="19">
        <f t="shared" si="4"/>
        <v>9.3659513271255062</v>
      </c>
      <c r="H35" s="20">
        <f t="shared" si="5"/>
        <v>44.488268803846161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92658.440688000002</v>
      </c>
      <c r="D36" s="18">
        <f t="shared" si="1"/>
        <v>7721.5367240000005</v>
      </c>
      <c r="E36" s="19">
        <f t="shared" si="2"/>
        <v>46.891923425101218</v>
      </c>
      <c r="F36" s="19">
        <f t="shared" si="3"/>
        <v>23.445961712550609</v>
      </c>
      <c r="G36" s="19">
        <f t="shared" si="4"/>
        <v>9.3783846850202437</v>
      </c>
      <c r="H36" s="20">
        <f t="shared" si="5"/>
        <v>44.547327253846156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92772.330816000002</v>
      </c>
      <c r="D37" s="18">
        <f t="shared" si="1"/>
        <v>7731.0275680000004</v>
      </c>
      <c r="E37" s="19">
        <f t="shared" si="2"/>
        <v>46.949560129554655</v>
      </c>
      <c r="F37" s="19">
        <f t="shared" si="3"/>
        <v>23.474780064777327</v>
      </c>
      <c r="G37" s="19">
        <f t="shared" si="4"/>
        <v>9.389912025910931</v>
      </c>
      <c r="H37" s="20">
        <f t="shared" si="5"/>
        <v>44.602082123076926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92877.724104000008</v>
      </c>
      <c r="D38" s="18">
        <f t="shared" si="1"/>
        <v>7739.8103420000007</v>
      </c>
      <c r="E38" s="19">
        <f t="shared" si="2"/>
        <v>47.002896813765183</v>
      </c>
      <c r="F38" s="19">
        <f t="shared" si="3"/>
        <v>23.501448406882592</v>
      </c>
      <c r="G38" s="19">
        <f t="shared" si="4"/>
        <v>9.400579362753037</v>
      </c>
      <c r="H38" s="20">
        <f t="shared" si="5"/>
        <v>44.652751973076924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92975.356584000008</v>
      </c>
      <c r="D39" s="18">
        <f t="shared" si="1"/>
        <v>7747.9463820000001</v>
      </c>
      <c r="E39" s="19">
        <f t="shared" si="2"/>
        <v>47.052305963562759</v>
      </c>
      <c r="F39" s="19">
        <f t="shared" si="3"/>
        <v>23.526152981781379</v>
      </c>
      <c r="G39" s="19">
        <f t="shared" si="4"/>
        <v>9.4104611927125514</v>
      </c>
      <c r="H39" s="20">
        <f t="shared" si="5"/>
        <v>44.699690665384622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93065.726159999991</v>
      </c>
      <c r="D40" s="18">
        <f t="shared" si="1"/>
        <v>7755.4771799999999</v>
      </c>
      <c r="E40" s="19">
        <f t="shared" si="2"/>
        <v>47.098039554655863</v>
      </c>
      <c r="F40" s="19">
        <f t="shared" si="3"/>
        <v>23.549019777327931</v>
      </c>
      <c r="G40" s="19">
        <f t="shared" si="4"/>
        <v>9.4196079109311732</v>
      </c>
      <c r="H40" s="20">
        <f t="shared" si="5"/>
        <v>44.743137576923075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93149.460623999999</v>
      </c>
      <c r="D41" s="18">
        <f t="shared" si="1"/>
        <v>7762.4550520000003</v>
      </c>
      <c r="E41" s="19">
        <f t="shared" si="2"/>
        <v>47.140415295546561</v>
      </c>
      <c r="F41" s="19">
        <f t="shared" si="3"/>
        <v>23.57020764777328</v>
      </c>
      <c r="G41" s="19">
        <f t="shared" si="4"/>
        <v>9.4280830591093121</v>
      </c>
      <c r="H41" s="20">
        <f t="shared" si="5"/>
        <v>44.783394530769229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93226.927991999997</v>
      </c>
      <c r="D42" s="22">
        <f t="shared" si="1"/>
        <v>7768.9106659999998</v>
      </c>
      <c r="E42" s="23">
        <f t="shared" si="2"/>
        <v>47.179619429149795</v>
      </c>
      <c r="F42" s="23">
        <f t="shared" si="3"/>
        <v>23.589809714574898</v>
      </c>
      <c r="G42" s="23">
        <f t="shared" si="4"/>
        <v>9.4359238858299594</v>
      </c>
      <c r="H42" s="24">
        <f t="shared" si="5"/>
        <v>44.820638457692304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42</v>
      </c>
      <c r="B1" s="1" t="s">
        <v>66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B4" s="47" t="s">
        <v>2</v>
      </c>
      <c r="C4" s="48"/>
      <c r="D4" s="33" t="s">
        <v>3</v>
      </c>
      <c r="E4" s="47" t="s">
        <v>4</v>
      </c>
      <c r="F4" s="49"/>
      <c r="G4" s="49"/>
      <c r="H4" s="48"/>
    </row>
    <row r="5" spans="1:8" x14ac:dyDescent="0.3"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B7" s="18"/>
      <c r="C7" s="18"/>
      <c r="D7" s="18"/>
      <c r="E7" s="19"/>
      <c r="F7" s="19"/>
      <c r="G7" s="19"/>
      <c r="H7" s="20"/>
    </row>
    <row r="8" spans="1:8" x14ac:dyDescent="0.3">
      <c r="B8" s="18">
        <v>23133.23</v>
      </c>
      <c r="C8" s="18">
        <f t="shared" ref="C8" si="0">B8*$D$3</f>
        <v>25039.408152</v>
      </c>
      <c r="D8" s="18">
        <f t="shared" ref="D8" si="1">B8/12*$D$3</f>
        <v>2086.617346</v>
      </c>
      <c r="E8" s="19">
        <f t="shared" ref="E8" si="2">C8/1976</f>
        <v>12.671765259109312</v>
      </c>
      <c r="F8" s="19">
        <f t="shared" ref="F8" si="3">E8/2</f>
        <v>6.3358826295546562</v>
      </c>
      <c r="G8" s="19">
        <f t="shared" ref="G8" si="4">E8/5</f>
        <v>2.5343530518218627</v>
      </c>
      <c r="H8" s="20">
        <f t="shared" ref="H8" si="5">C8/2080</f>
        <v>12.038176996153846</v>
      </c>
    </row>
    <row r="9" spans="1:8" x14ac:dyDescent="0.3">
      <c r="B9" s="22"/>
      <c r="C9" s="22"/>
      <c r="D9" s="22"/>
      <c r="E9" s="23"/>
      <c r="F9" s="23"/>
      <c r="G9" s="23"/>
      <c r="H9" s="24"/>
    </row>
    <row r="14" spans="1:8" ht="14.4" x14ac:dyDescent="0.3">
      <c r="A14" s="1" t="s">
        <v>75</v>
      </c>
    </row>
    <row r="16" spans="1:8" x14ac:dyDescent="0.3">
      <c r="B16" s="33" t="s">
        <v>73</v>
      </c>
      <c r="C16" s="38" t="s">
        <v>74</v>
      </c>
    </row>
    <row r="17" spans="2:3" x14ac:dyDescent="0.3">
      <c r="B17" s="39"/>
      <c r="C17" s="40">
        <f>+D2</f>
        <v>44805</v>
      </c>
    </row>
    <row r="18" spans="2:3" x14ac:dyDescent="0.3">
      <c r="B18" s="41"/>
      <c r="C18" s="42"/>
    </row>
    <row r="19" spans="2:3" x14ac:dyDescent="0.3">
      <c r="B19" s="46">
        <v>29.625599999999999</v>
      </c>
      <c r="C19" s="45">
        <f>B19*1.4002*D3</f>
        <v>44.899862565887993</v>
      </c>
    </row>
    <row r="20" spans="2:3" x14ac:dyDescent="0.3">
      <c r="B20" s="43"/>
      <c r="C20" s="44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47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25590.9126</v>
      </c>
      <c r="D7" s="18">
        <f t="shared" ref="D7:D42" si="1">B7/12*$D$3</f>
        <v>2132.5760500000001</v>
      </c>
      <c r="E7" s="19">
        <f t="shared" ref="E7:E42" si="2">C7/1976</f>
        <v>12.950866700404859</v>
      </c>
      <c r="F7" s="19">
        <f>E7/2</f>
        <v>6.4754333502024295</v>
      </c>
      <c r="G7" s="19">
        <f>E7/5</f>
        <v>2.5901733400809719</v>
      </c>
      <c r="H7" s="20">
        <f>C7/2080</f>
        <v>12.303323365384616</v>
      </c>
    </row>
    <row r="8" spans="1:8" x14ac:dyDescent="0.3">
      <c r="A8" s="8">
        <f>A7+1</f>
        <v>1</v>
      </c>
      <c r="B8" s="18">
        <v>24549.13</v>
      </c>
      <c r="C8" s="18">
        <f t="shared" si="0"/>
        <v>26571.978312000003</v>
      </c>
      <c r="D8" s="18">
        <f t="shared" si="1"/>
        <v>2214.3315260000004</v>
      </c>
      <c r="E8" s="19">
        <f t="shared" si="2"/>
        <v>13.447357445344132</v>
      </c>
      <c r="F8" s="19">
        <f t="shared" ref="F8:F42" si="3">E8/2</f>
        <v>6.7236787226720658</v>
      </c>
      <c r="G8" s="19">
        <f t="shared" ref="G8:G42" si="4">E8/5</f>
        <v>2.6894714890688265</v>
      </c>
      <c r="H8" s="20">
        <f t="shared" ref="H8:H42" si="5">C8/2080</f>
        <v>12.774989573076924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27563.673192000002</v>
      </c>
      <c r="D9" s="18">
        <f t="shared" si="1"/>
        <v>2296.9727660000003</v>
      </c>
      <c r="E9" s="19">
        <f t="shared" si="2"/>
        <v>13.949227323886641</v>
      </c>
      <c r="F9" s="19">
        <f t="shared" si="3"/>
        <v>6.9746136619433203</v>
      </c>
      <c r="G9" s="19">
        <f t="shared" si="4"/>
        <v>2.7898454647773283</v>
      </c>
      <c r="H9" s="20">
        <f t="shared" si="5"/>
        <v>13.251765957692308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28555.400544000004</v>
      </c>
      <c r="D10" s="18">
        <f t="shared" si="1"/>
        <v>2379.6167120000005</v>
      </c>
      <c r="E10" s="19">
        <f t="shared" si="2"/>
        <v>14.451113635627532</v>
      </c>
      <c r="F10" s="19">
        <f t="shared" si="3"/>
        <v>7.2255568178137661</v>
      </c>
      <c r="G10" s="19">
        <f t="shared" si="4"/>
        <v>2.8902227271255065</v>
      </c>
      <c r="H10" s="20">
        <f t="shared" si="5"/>
        <v>13.728557953846156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29547.095423999999</v>
      </c>
      <c r="D11" s="18">
        <f t="shared" si="1"/>
        <v>2462.2579519999999</v>
      </c>
      <c r="E11" s="19">
        <f t="shared" si="2"/>
        <v>14.95298351417004</v>
      </c>
      <c r="F11" s="19">
        <f t="shared" si="3"/>
        <v>7.4764917570850198</v>
      </c>
      <c r="G11" s="19">
        <f t="shared" si="4"/>
        <v>2.9905967028340079</v>
      </c>
      <c r="H11" s="20">
        <f t="shared" si="5"/>
        <v>14.205334338461538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29547.095423999999</v>
      </c>
      <c r="D12" s="18">
        <f t="shared" si="1"/>
        <v>2462.2579519999999</v>
      </c>
      <c r="E12" s="19">
        <f t="shared" si="2"/>
        <v>14.95298351417004</v>
      </c>
      <c r="F12" s="19">
        <f t="shared" si="3"/>
        <v>7.4764917570850198</v>
      </c>
      <c r="G12" s="19">
        <f t="shared" si="4"/>
        <v>2.9905967028340079</v>
      </c>
      <c r="H12" s="20">
        <f t="shared" si="5"/>
        <v>14.205334338461538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30960.482520000001</v>
      </c>
      <c r="D13" s="18">
        <f t="shared" si="1"/>
        <v>2580.0402100000001</v>
      </c>
      <c r="E13" s="19">
        <f t="shared" si="2"/>
        <v>15.668260384615385</v>
      </c>
      <c r="F13" s="19">
        <f t="shared" si="3"/>
        <v>7.8341301923076925</v>
      </c>
      <c r="G13" s="19">
        <f t="shared" si="4"/>
        <v>3.1336520769230769</v>
      </c>
      <c r="H13" s="20">
        <f t="shared" si="5"/>
        <v>14.884847365384616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30960.482520000001</v>
      </c>
      <c r="D14" s="18">
        <f t="shared" si="1"/>
        <v>2580.0402100000001</v>
      </c>
      <c r="E14" s="19">
        <f t="shared" si="2"/>
        <v>15.668260384615385</v>
      </c>
      <c r="F14" s="19">
        <f t="shared" si="3"/>
        <v>7.8341301923076925</v>
      </c>
      <c r="G14" s="19">
        <f t="shared" si="4"/>
        <v>3.1336520769230769</v>
      </c>
      <c r="H14" s="20">
        <f t="shared" si="5"/>
        <v>14.884847365384616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32186.376287999999</v>
      </c>
      <c r="D15" s="18">
        <f t="shared" si="1"/>
        <v>2682.1980239999998</v>
      </c>
      <c r="E15" s="19">
        <f t="shared" si="2"/>
        <v>16.288651967611337</v>
      </c>
      <c r="F15" s="19">
        <f t="shared" si="3"/>
        <v>8.1443259838056683</v>
      </c>
      <c r="G15" s="19">
        <f t="shared" si="4"/>
        <v>3.2577303935222672</v>
      </c>
      <c r="H15" s="20">
        <f t="shared" si="5"/>
        <v>15.474219369230768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32186.376287999999</v>
      </c>
      <c r="D16" s="18">
        <f t="shared" si="1"/>
        <v>2682.1980239999998</v>
      </c>
      <c r="E16" s="19">
        <f t="shared" si="2"/>
        <v>16.288651967611337</v>
      </c>
      <c r="F16" s="19">
        <f t="shared" si="3"/>
        <v>8.1443259838056683</v>
      </c>
      <c r="G16" s="19">
        <f t="shared" si="4"/>
        <v>3.2577303935222672</v>
      </c>
      <c r="H16" s="20">
        <f t="shared" si="5"/>
        <v>15.474219369230768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33083.696712000004</v>
      </c>
      <c r="D17" s="18">
        <f t="shared" si="1"/>
        <v>2756.9747260000004</v>
      </c>
      <c r="E17" s="19">
        <f t="shared" si="2"/>
        <v>16.742761493927127</v>
      </c>
      <c r="F17" s="19">
        <f t="shared" si="3"/>
        <v>8.3713807469635633</v>
      </c>
      <c r="G17" s="19">
        <f t="shared" si="4"/>
        <v>3.3485522987854255</v>
      </c>
      <c r="H17" s="20">
        <f t="shared" si="5"/>
        <v>15.905623419230771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33083.696712000004</v>
      </c>
      <c r="D18" s="18">
        <f t="shared" si="1"/>
        <v>2756.9747260000004</v>
      </c>
      <c r="E18" s="19">
        <f t="shared" si="2"/>
        <v>16.742761493927127</v>
      </c>
      <c r="F18" s="19">
        <f t="shared" si="3"/>
        <v>8.3713807469635633</v>
      </c>
      <c r="G18" s="19">
        <f t="shared" si="4"/>
        <v>3.3485522987854255</v>
      </c>
      <c r="H18" s="20">
        <f t="shared" si="5"/>
        <v>15.905623419230771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34497.105455999998</v>
      </c>
      <c r="D19" s="18">
        <f t="shared" si="1"/>
        <v>2874.7587879999996</v>
      </c>
      <c r="E19" s="19">
        <f t="shared" si="2"/>
        <v>17.458049319838054</v>
      </c>
      <c r="F19" s="19">
        <f t="shared" si="3"/>
        <v>8.7290246599190269</v>
      </c>
      <c r="G19" s="19">
        <f t="shared" si="4"/>
        <v>3.4916098639676107</v>
      </c>
      <c r="H19" s="20">
        <f t="shared" si="5"/>
        <v>16.585146853846151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34497.105455999998</v>
      </c>
      <c r="D20" s="18">
        <f t="shared" si="1"/>
        <v>2874.7587879999996</v>
      </c>
      <c r="E20" s="19">
        <f t="shared" si="2"/>
        <v>17.458049319838054</v>
      </c>
      <c r="F20" s="19">
        <f t="shared" si="3"/>
        <v>8.7290246599190269</v>
      </c>
      <c r="G20" s="19">
        <f t="shared" si="4"/>
        <v>3.4916098639676107</v>
      </c>
      <c r="H20" s="20">
        <f t="shared" si="5"/>
        <v>16.585146853846151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35631.265824000002</v>
      </c>
      <c r="D21" s="18">
        <f t="shared" si="1"/>
        <v>2969.272152</v>
      </c>
      <c r="E21" s="19">
        <f t="shared" si="2"/>
        <v>18.032017117408909</v>
      </c>
      <c r="F21" s="19">
        <f t="shared" si="3"/>
        <v>9.0160085587044545</v>
      </c>
      <c r="G21" s="19">
        <f t="shared" si="4"/>
        <v>3.6064034234817819</v>
      </c>
      <c r="H21" s="20">
        <f t="shared" si="5"/>
        <v>17.130416261538464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35631.265824000002</v>
      </c>
      <c r="D22" s="18">
        <f t="shared" si="1"/>
        <v>2969.272152</v>
      </c>
      <c r="E22" s="19">
        <f t="shared" si="2"/>
        <v>18.032017117408909</v>
      </c>
      <c r="F22" s="19">
        <f t="shared" si="3"/>
        <v>9.0160085587044545</v>
      </c>
      <c r="G22" s="19">
        <f t="shared" si="4"/>
        <v>3.6064034234817819</v>
      </c>
      <c r="H22" s="20">
        <f t="shared" si="5"/>
        <v>17.130416261538464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36620.341295999999</v>
      </c>
      <c r="D23" s="18">
        <f t="shared" si="1"/>
        <v>3051.6951080000003</v>
      </c>
      <c r="E23" s="19">
        <f t="shared" si="2"/>
        <v>18.532561384615384</v>
      </c>
      <c r="F23" s="19">
        <f t="shared" si="3"/>
        <v>9.2662806923076921</v>
      </c>
      <c r="G23" s="19">
        <f t="shared" si="4"/>
        <v>3.7065122769230769</v>
      </c>
      <c r="H23" s="20">
        <f t="shared" si="5"/>
        <v>17.605933315384615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36620.341295999999</v>
      </c>
      <c r="D24" s="18">
        <f t="shared" si="1"/>
        <v>3051.6951080000003</v>
      </c>
      <c r="E24" s="19">
        <f t="shared" si="2"/>
        <v>18.532561384615384</v>
      </c>
      <c r="F24" s="19">
        <f t="shared" si="3"/>
        <v>9.2662806923076921</v>
      </c>
      <c r="G24" s="19">
        <f t="shared" si="4"/>
        <v>3.7065122769230769</v>
      </c>
      <c r="H24" s="20">
        <f t="shared" si="5"/>
        <v>17.605933315384615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38033.728392000005</v>
      </c>
      <c r="D25" s="18">
        <f t="shared" si="1"/>
        <v>3169.4773660000001</v>
      </c>
      <c r="E25" s="19">
        <f t="shared" si="2"/>
        <v>19.247838255060731</v>
      </c>
      <c r="F25" s="19">
        <f t="shared" si="3"/>
        <v>9.6239191275303657</v>
      </c>
      <c r="G25" s="19">
        <f t="shared" si="4"/>
        <v>3.8495676510121464</v>
      </c>
      <c r="H25" s="20">
        <f t="shared" si="5"/>
        <v>18.285446342307694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38033.728392000005</v>
      </c>
      <c r="D26" s="18">
        <f t="shared" si="1"/>
        <v>3169.4773660000001</v>
      </c>
      <c r="E26" s="19">
        <f t="shared" si="2"/>
        <v>19.247838255060731</v>
      </c>
      <c r="F26" s="19">
        <f t="shared" si="3"/>
        <v>9.6239191275303657</v>
      </c>
      <c r="G26" s="19">
        <f t="shared" si="4"/>
        <v>3.8495676510121464</v>
      </c>
      <c r="H26" s="20">
        <f t="shared" si="5"/>
        <v>18.285446342307694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39447.180432000001</v>
      </c>
      <c r="D27" s="18">
        <f t="shared" si="1"/>
        <v>3287.2650359999998</v>
      </c>
      <c r="E27" s="19">
        <f t="shared" si="2"/>
        <v>19.963147991902833</v>
      </c>
      <c r="F27" s="19">
        <f t="shared" si="3"/>
        <v>9.9815739959514165</v>
      </c>
      <c r="G27" s="19">
        <f t="shared" si="4"/>
        <v>3.9926295983805664</v>
      </c>
      <c r="H27" s="20">
        <f t="shared" si="5"/>
        <v>18.964990592307693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39447.180432000001</v>
      </c>
      <c r="D28" s="18">
        <f t="shared" si="1"/>
        <v>3287.2650359999998</v>
      </c>
      <c r="E28" s="19">
        <f t="shared" si="2"/>
        <v>19.963147991902833</v>
      </c>
      <c r="F28" s="19">
        <f t="shared" si="3"/>
        <v>9.9815739959514165</v>
      </c>
      <c r="G28" s="19">
        <f t="shared" si="4"/>
        <v>3.9926295983805664</v>
      </c>
      <c r="H28" s="20">
        <f t="shared" si="5"/>
        <v>18.964990592307693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40860.632471999998</v>
      </c>
      <c r="D29" s="18">
        <f t="shared" si="1"/>
        <v>3405.0527059999999</v>
      </c>
      <c r="E29" s="19">
        <f t="shared" si="2"/>
        <v>20.678457728744938</v>
      </c>
      <c r="F29" s="19">
        <f t="shared" si="3"/>
        <v>10.339228864372469</v>
      </c>
      <c r="G29" s="19">
        <f t="shared" si="4"/>
        <v>4.1356915457489878</v>
      </c>
      <c r="H29" s="20">
        <f t="shared" si="5"/>
        <v>19.644534842307692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42274.041215999998</v>
      </c>
      <c r="D30" s="18">
        <f t="shared" si="1"/>
        <v>3522.8367680000001</v>
      </c>
      <c r="E30" s="19">
        <f t="shared" si="2"/>
        <v>21.393745554655869</v>
      </c>
      <c r="F30" s="19">
        <f t="shared" si="3"/>
        <v>10.696872777327934</v>
      </c>
      <c r="G30" s="19">
        <f t="shared" si="4"/>
        <v>4.2787491109311739</v>
      </c>
      <c r="H30" s="20">
        <f t="shared" si="5"/>
        <v>20.324058276923076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43687.493256000002</v>
      </c>
      <c r="D31" s="18">
        <f t="shared" si="1"/>
        <v>3640.6244380000003</v>
      </c>
      <c r="E31" s="19">
        <f t="shared" si="2"/>
        <v>22.109055291497977</v>
      </c>
      <c r="F31" s="19">
        <f t="shared" si="3"/>
        <v>11.054527645748989</v>
      </c>
      <c r="G31" s="19">
        <f t="shared" si="4"/>
        <v>4.4218110582995953</v>
      </c>
      <c r="H31" s="20">
        <f t="shared" si="5"/>
        <v>21.003602526923078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43766.746584000008</v>
      </c>
      <c r="D32" s="18">
        <f t="shared" si="1"/>
        <v>3647.2288820000008</v>
      </c>
      <c r="E32" s="19">
        <f t="shared" si="2"/>
        <v>22.149163251012151</v>
      </c>
      <c r="F32" s="19">
        <f t="shared" si="3"/>
        <v>11.074581625506076</v>
      </c>
      <c r="G32" s="19">
        <f t="shared" si="4"/>
        <v>4.4298326502024299</v>
      </c>
      <c r="H32" s="20">
        <f t="shared" si="5"/>
        <v>21.041705088461541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43840.198248000001</v>
      </c>
      <c r="D33" s="18">
        <f t="shared" si="1"/>
        <v>3653.3498539999996</v>
      </c>
      <c r="E33" s="19">
        <f t="shared" si="2"/>
        <v>22.186335145748988</v>
      </c>
      <c r="F33" s="19">
        <f t="shared" si="3"/>
        <v>11.093167572874494</v>
      </c>
      <c r="G33" s="19">
        <f t="shared" si="4"/>
        <v>4.4372670291497975</v>
      </c>
      <c r="H33" s="20">
        <f t="shared" si="5"/>
        <v>21.077018388461539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43908.237911999997</v>
      </c>
      <c r="D34" s="18">
        <f t="shared" si="1"/>
        <v>3659.0198259999997</v>
      </c>
      <c r="E34" s="19">
        <f t="shared" si="2"/>
        <v>22.220768174089066</v>
      </c>
      <c r="F34" s="19">
        <f t="shared" si="3"/>
        <v>11.110384087044533</v>
      </c>
      <c r="G34" s="19">
        <f t="shared" si="4"/>
        <v>4.4441536348178134</v>
      </c>
      <c r="H34" s="20">
        <f t="shared" si="5"/>
        <v>21.109729765384614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43971.276888000008</v>
      </c>
      <c r="D35" s="18">
        <f t="shared" si="1"/>
        <v>3664.2730740000002</v>
      </c>
      <c r="E35" s="19">
        <f t="shared" si="2"/>
        <v>22.252670489878547</v>
      </c>
      <c r="F35" s="19">
        <f t="shared" si="3"/>
        <v>11.126335244939273</v>
      </c>
      <c r="G35" s="19">
        <f t="shared" si="4"/>
        <v>4.4505340979757095</v>
      </c>
      <c r="H35" s="20">
        <f t="shared" si="5"/>
        <v>21.140036965384621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44029.650720000005</v>
      </c>
      <c r="D36" s="18">
        <f t="shared" si="1"/>
        <v>3669.1375600000006</v>
      </c>
      <c r="E36" s="19">
        <f t="shared" si="2"/>
        <v>22.28221190283401</v>
      </c>
      <c r="F36" s="19">
        <f t="shared" si="3"/>
        <v>11.141105951417005</v>
      </c>
      <c r="G36" s="19">
        <f t="shared" si="4"/>
        <v>4.4564423805668021</v>
      </c>
      <c r="H36" s="20">
        <f t="shared" si="5"/>
        <v>21.168101307692311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44083.770720000008</v>
      </c>
      <c r="D37" s="18">
        <f t="shared" si="1"/>
        <v>3673.6475600000003</v>
      </c>
      <c r="E37" s="19">
        <f t="shared" si="2"/>
        <v>22.309600566801624</v>
      </c>
      <c r="F37" s="19">
        <f t="shared" si="3"/>
        <v>11.154800283400812</v>
      </c>
      <c r="G37" s="19">
        <f t="shared" si="4"/>
        <v>4.4619201133603248</v>
      </c>
      <c r="H37" s="20">
        <f t="shared" si="5"/>
        <v>21.194120538461544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44133.853368000004</v>
      </c>
      <c r="D38" s="18">
        <f t="shared" si="1"/>
        <v>3677.8211139999999</v>
      </c>
      <c r="E38" s="19">
        <f t="shared" si="2"/>
        <v>22.334946036437248</v>
      </c>
      <c r="F38" s="19">
        <f t="shared" si="3"/>
        <v>11.167473018218624</v>
      </c>
      <c r="G38" s="19">
        <f t="shared" si="4"/>
        <v>4.4669892072874493</v>
      </c>
      <c r="H38" s="20">
        <f t="shared" si="5"/>
        <v>21.218198734615385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44180.245031999999</v>
      </c>
      <c r="D39" s="18">
        <f t="shared" si="1"/>
        <v>3681.6870859999999</v>
      </c>
      <c r="E39" s="19">
        <f t="shared" si="2"/>
        <v>22.358423599190282</v>
      </c>
      <c r="F39" s="19">
        <f t="shared" si="3"/>
        <v>11.179211799595141</v>
      </c>
      <c r="G39" s="19">
        <f t="shared" si="4"/>
        <v>4.4716847198380565</v>
      </c>
      <c r="H39" s="20">
        <f t="shared" si="5"/>
        <v>21.240502419230769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44223.183839999998</v>
      </c>
      <c r="D40" s="18">
        <f t="shared" si="1"/>
        <v>3685.26532</v>
      </c>
      <c r="E40" s="19">
        <f t="shared" si="2"/>
        <v>22.380153765182186</v>
      </c>
      <c r="F40" s="19">
        <f t="shared" si="3"/>
        <v>11.190076882591093</v>
      </c>
      <c r="G40" s="19">
        <f t="shared" si="4"/>
        <v>4.4760307530364374</v>
      </c>
      <c r="H40" s="20">
        <f t="shared" si="5"/>
        <v>21.261146076923076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44262.972864000003</v>
      </c>
      <c r="D41" s="18">
        <f t="shared" si="1"/>
        <v>3688.5810720000004</v>
      </c>
      <c r="E41" s="19">
        <f t="shared" si="2"/>
        <v>22.400289910931175</v>
      </c>
      <c r="F41" s="19">
        <f t="shared" si="3"/>
        <v>11.200144955465587</v>
      </c>
      <c r="G41" s="19">
        <f t="shared" si="4"/>
        <v>4.480057982186235</v>
      </c>
      <c r="H41" s="20">
        <f t="shared" si="5"/>
        <v>21.280275415384615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44299.785288000006</v>
      </c>
      <c r="D42" s="22">
        <f t="shared" si="1"/>
        <v>3691.6487740000002</v>
      </c>
      <c r="E42" s="23">
        <f t="shared" si="2"/>
        <v>22.418919680161945</v>
      </c>
      <c r="F42" s="23">
        <f t="shared" si="3"/>
        <v>11.209459840080973</v>
      </c>
      <c r="G42" s="23">
        <f t="shared" si="4"/>
        <v>4.4837839360323892</v>
      </c>
      <c r="H42" s="24">
        <f t="shared" si="5"/>
        <v>21.29797369615385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48</v>
      </c>
      <c r="B1" s="1" t="s">
        <v>49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27669.358728000003</v>
      </c>
      <c r="D7" s="18">
        <f t="shared" ref="D7:D42" si="1">B7/12*$D$3</f>
        <v>2305.7798939999998</v>
      </c>
      <c r="E7" s="19">
        <f t="shared" ref="E7:E42" si="2">C7/1976</f>
        <v>14.002711906882592</v>
      </c>
      <c r="F7" s="19">
        <f>E7/2</f>
        <v>7.0013559534412959</v>
      </c>
      <c r="G7" s="19">
        <f>E7/5</f>
        <v>2.8005423813765185</v>
      </c>
      <c r="H7" s="20">
        <f>C7/2080</f>
        <v>13.302576311538463</v>
      </c>
    </row>
    <row r="8" spans="1:8" x14ac:dyDescent="0.3">
      <c r="A8" s="8">
        <f>A7+1</f>
        <v>1</v>
      </c>
      <c r="B8" s="18">
        <v>26558.33</v>
      </c>
      <c r="C8" s="18">
        <f t="shared" si="0"/>
        <v>28746.736392000003</v>
      </c>
      <c r="D8" s="18">
        <f t="shared" si="1"/>
        <v>2395.5613659999999</v>
      </c>
      <c r="E8" s="19">
        <f t="shared" si="2"/>
        <v>14.547943518218625</v>
      </c>
      <c r="F8" s="19">
        <f t="shared" ref="F8:F42" si="3">E8/2</f>
        <v>7.2739717591093127</v>
      </c>
      <c r="G8" s="19">
        <f t="shared" ref="G8:G42" si="4">E8/5</f>
        <v>2.9095887036437249</v>
      </c>
      <c r="H8" s="20">
        <f t="shared" ref="H8:H42" si="5">C8/2080</f>
        <v>13.820546342307694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29824.114055999999</v>
      </c>
      <c r="D9" s="18">
        <f t="shared" si="1"/>
        <v>2485.342838</v>
      </c>
      <c r="E9" s="19">
        <f t="shared" si="2"/>
        <v>15.093175129554655</v>
      </c>
      <c r="F9" s="19">
        <f t="shared" si="3"/>
        <v>7.5465875647773277</v>
      </c>
      <c r="G9" s="19">
        <f t="shared" si="4"/>
        <v>3.0186350259109309</v>
      </c>
      <c r="H9" s="20">
        <f t="shared" si="5"/>
        <v>14.338516373076923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30901.502544000003</v>
      </c>
      <c r="D10" s="18">
        <f t="shared" si="1"/>
        <v>2575.1252120000004</v>
      </c>
      <c r="E10" s="19">
        <f t="shared" si="2"/>
        <v>15.638412218623483</v>
      </c>
      <c r="F10" s="19">
        <f t="shared" si="3"/>
        <v>7.8192061093117413</v>
      </c>
      <c r="G10" s="19">
        <f t="shared" si="4"/>
        <v>3.1276824437246966</v>
      </c>
      <c r="H10" s="20">
        <f t="shared" si="5"/>
        <v>14.856491607692309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31978.880207999999</v>
      </c>
      <c r="D11" s="18">
        <f t="shared" si="1"/>
        <v>2664.906684</v>
      </c>
      <c r="E11" s="19">
        <f t="shared" si="2"/>
        <v>16.183643829959514</v>
      </c>
      <c r="F11" s="19">
        <f t="shared" si="3"/>
        <v>8.0918219149797572</v>
      </c>
      <c r="G11" s="19">
        <f t="shared" si="4"/>
        <v>3.2367287659919031</v>
      </c>
      <c r="H11" s="20">
        <f t="shared" si="5"/>
        <v>15.374461638461538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31978.880207999999</v>
      </c>
      <c r="D12" s="18">
        <f t="shared" si="1"/>
        <v>2664.906684</v>
      </c>
      <c r="E12" s="19">
        <f t="shared" si="2"/>
        <v>16.183643829959514</v>
      </c>
      <c r="F12" s="19">
        <f t="shared" si="3"/>
        <v>8.0918219149797572</v>
      </c>
      <c r="G12" s="19">
        <f t="shared" si="4"/>
        <v>3.2367287659919031</v>
      </c>
      <c r="H12" s="20">
        <f t="shared" si="5"/>
        <v>15.374461638461538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32810.7912</v>
      </c>
      <c r="D13" s="18">
        <f t="shared" si="1"/>
        <v>2734.2326000000003</v>
      </c>
      <c r="E13" s="19">
        <f t="shared" si="2"/>
        <v>16.60465141700405</v>
      </c>
      <c r="F13" s="19">
        <f t="shared" si="3"/>
        <v>8.3023257085020248</v>
      </c>
      <c r="G13" s="19">
        <f t="shared" si="4"/>
        <v>3.3209302834008101</v>
      </c>
      <c r="H13" s="20">
        <f t="shared" si="5"/>
        <v>15.774418846153846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32810.7912</v>
      </c>
      <c r="D14" s="18">
        <f t="shared" si="1"/>
        <v>2734.2326000000003</v>
      </c>
      <c r="E14" s="19">
        <f t="shared" si="2"/>
        <v>16.60465141700405</v>
      </c>
      <c r="F14" s="19">
        <f t="shared" si="3"/>
        <v>8.3023257085020248</v>
      </c>
      <c r="G14" s="19">
        <f t="shared" si="4"/>
        <v>3.3209302834008101</v>
      </c>
      <c r="H14" s="20">
        <f t="shared" si="5"/>
        <v>15.774418846153846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34346.370432000003</v>
      </c>
      <c r="D15" s="18">
        <f t="shared" si="1"/>
        <v>2862.1975360000001</v>
      </c>
      <c r="E15" s="19">
        <f t="shared" si="2"/>
        <v>17.381766412955468</v>
      </c>
      <c r="F15" s="19">
        <f t="shared" si="3"/>
        <v>8.6908832064777339</v>
      </c>
      <c r="G15" s="19">
        <f t="shared" si="4"/>
        <v>3.4763532825910937</v>
      </c>
      <c r="H15" s="20">
        <f t="shared" si="5"/>
        <v>16.512678092307695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34346.370432000003</v>
      </c>
      <c r="D16" s="18">
        <f t="shared" si="1"/>
        <v>2862.1975360000001</v>
      </c>
      <c r="E16" s="19">
        <f t="shared" si="2"/>
        <v>17.381766412955468</v>
      </c>
      <c r="F16" s="19">
        <f t="shared" si="3"/>
        <v>8.6908832064777339</v>
      </c>
      <c r="G16" s="19">
        <f t="shared" si="4"/>
        <v>3.4763532825910937</v>
      </c>
      <c r="H16" s="20">
        <f t="shared" si="5"/>
        <v>16.512678092307695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35631.265824000002</v>
      </c>
      <c r="D17" s="18">
        <f t="shared" si="1"/>
        <v>2969.272152</v>
      </c>
      <c r="E17" s="19">
        <f t="shared" si="2"/>
        <v>18.032017117408909</v>
      </c>
      <c r="F17" s="19">
        <f t="shared" si="3"/>
        <v>9.0160085587044545</v>
      </c>
      <c r="G17" s="19">
        <f t="shared" si="4"/>
        <v>3.6064034234817819</v>
      </c>
      <c r="H17" s="20">
        <f t="shared" si="5"/>
        <v>17.130416261538464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35631.265824000002</v>
      </c>
      <c r="D18" s="18">
        <f t="shared" si="1"/>
        <v>2969.272152</v>
      </c>
      <c r="E18" s="19">
        <f t="shared" si="2"/>
        <v>18.032017117408909</v>
      </c>
      <c r="F18" s="19">
        <f t="shared" si="3"/>
        <v>9.0160085587044545</v>
      </c>
      <c r="G18" s="19">
        <f t="shared" si="4"/>
        <v>3.6064034234817819</v>
      </c>
      <c r="H18" s="20">
        <f t="shared" si="5"/>
        <v>17.130416261538464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36713.871479999994</v>
      </c>
      <c r="D19" s="18">
        <f t="shared" si="1"/>
        <v>3059.48929</v>
      </c>
      <c r="E19" s="19">
        <f t="shared" si="2"/>
        <v>18.579894473684206</v>
      </c>
      <c r="F19" s="19">
        <f t="shared" si="3"/>
        <v>9.289947236842103</v>
      </c>
      <c r="G19" s="19">
        <f t="shared" si="4"/>
        <v>3.7159788947368413</v>
      </c>
      <c r="H19" s="20">
        <f t="shared" si="5"/>
        <v>17.650899749999997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36713.871479999994</v>
      </c>
      <c r="D20" s="18">
        <f t="shared" si="1"/>
        <v>3059.48929</v>
      </c>
      <c r="E20" s="19">
        <f t="shared" si="2"/>
        <v>18.579894473684206</v>
      </c>
      <c r="F20" s="19">
        <f t="shared" si="3"/>
        <v>9.289947236842103</v>
      </c>
      <c r="G20" s="19">
        <f t="shared" si="4"/>
        <v>3.7159788947368413</v>
      </c>
      <c r="H20" s="20">
        <f t="shared" si="5"/>
        <v>17.650899749999997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38249.450711999998</v>
      </c>
      <c r="D21" s="18">
        <f t="shared" si="1"/>
        <v>3187.4542259999998</v>
      </c>
      <c r="E21" s="19">
        <f t="shared" si="2"/>
        <v>19.357009469635628</v>
      </c>
      <c r="F21" s="19">
        <f t="shared" si="3"/>
        <v>9.6785047348178139</v>
      </c>
      <c r="G21" s="19">
        <f t="shared" si="4"/>
        <v>3.8714018939271257</v>
      </c>
      <c r="H21" s="20">
        <f t="shared" si="5"/>
        <v>18.389158996153846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38249.450711999998</v>
      </c>
      <c r="D22" s="18">
        <f t="shared" si="1"/>
        <v>3187.4542259999998</v>
      </c>
      <c r="E22" s="19">
        <f t="shared" si="2"/>
        <v>19.357009469635628</v>
      </c>
      <c r="F22" s="19">
        <f t="shared" si="3"/>
        <v>9.6785047348178139</v>
      </c>
      <c r="G22" s="19">
        <f t="shared" si="4"/>
        <v>3.8714018939271257</v>
      </c>
      <c r="H22" s="20">
        <f t="shared" si="5"/>
        <v>18.389158996153846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39785.029944000002</v>
      </c>
      <c r="D23" s="18">
        <f t="shared" si="1"/>
        <v>3315.4191619999997</v>
      </c>
      <c r="E23" s="19">
        <f t="shared" si="2"/>
        <v>20.134124465587046</v>
      </c>
      <c r="F23" s="19">
        <f t="shared" si="3"/>
        <v>10.067062232793523</v>
      </c>
      <c r="G23" s="19">
        <f t="shared" si="4"/>
        <v>4.0268248931174089</v>
      </c>
      <c r="H23" s="20">
        <f t="shared" si="5"/>
        <v>19.127418242307694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39785.029944000002</v>
      </c>
      <c r="D24" s="18">
        <f t="shared" si="1"/>
        <v>3315.4191619999997</v>
      </c>
      <c r="E24" s="19">
        <f t="shared" si="2"/>
        <v>20.134124465587046</v>
      </c>
      <c r="F24" s="19">
        <f t="shared" si="3"/>
        <v>10.067062232793523</v>
      </c>
      <c r="G24" s="19">
        <f t="shared" si="4"/>
        <v>4.0268248931174089</v>
      </c>
      <c r="H24" s="20">
        <f t="shared" si="5"/>
        <v>19.127418242307694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41320.620000000003</v>
      </c>
      <c r="D25" s="18">
        <f t="shared" si="1"/>
        <v>3443.3850000000002</v>
      </c>
      <c r="E25" s="19">
        <f t="shared" si="2"/>
        <v>20.911244939271256</v>
      </c>
      <c r="F25" s="19">
        <f t="shared" si="3"/>
        <v>10.455622469635628</v>
      </c>
      <c r="G25" s="19">
        <f t="shared" si="4"/>
        <v>4.1822489878542513</v>
      </c>
      <c r="H25" s="20">
        <f t="shared" si="5"/>
        <v>19.865682692307693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41320.620000000003</v>
      </c>
      <c r="D26" s="18">
        <f t="shared" si="1"/>
        <v>3443.3850000000002</v>
      </c>
      <c r="E26" s="19">
        <f t="shared" si="2"/>
        <v>20.911244939271256</v>
      </c>
      <c r="F26" s="19">
        <f t="shared" si="3"/>
        <v>10.455622469635628</v>
      </c>
      <c r="G26" s="19">
        <f t="shared" si="4"/>
        <v>4.1822489878542513</v>
      </c>
      <c r="H26" s="20">
        <f t="shared" si="5"/>
        <v>19.865682692307693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42856.199231999999</v>
      </c>
      <c r="D27" s="18">
        <f t="shared" si="1"/>
        <v>3571.3499360000001</v>
      </c>
      <c r="E27" s="19">
        <f t="shared" si="2"/>
        <v>21.688359935222671</v>
      </c>
      <c r="F27" s="19">
        <f t="shared" si="3"/>
        <v>10.844179967611336</v>
      </c>
      <c r="G27" s="19">
        <f t="shared" si="4"/>
        <v>4.3376719870445344</v>
      </c>
      <c r="H27" s="20">
        <f t="shared" si="5"/>
        <v>20.603941938461539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42856.199231999999</v>
      </c>
      <c r="D28" s="18">
        <f t="shared" si="1"/>
        <v>3571.3499360000001</v>
      </c>
      <c r="E28" s="19">
        <f t="shared" si="2"/>
        <v>21.688359935222671</v>
      </c>
      <c r="F28" s="19">
        <f t="shared" si="3"/>
        <v>10.844179967611336</v>
      </c>
      <c r="G28" s="19">
        <f t="shared" si="4"/>
        <v>4.3376719870445344</v>
      </c>
      <c r="H28" s="20">
        <f t="shared" si="5"/>
        <v>20.603941938461539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44391.767639999998</v>
      </c>
      <c r="D29" s="18">
        <f t="shared" si="1"/>
        <v>3699.3139700000002</v>
      </c>
      <c r="E29" s="19">
        <f t="shared" si="2"/>
        <v>22.465469453441294</v>
      </c>
      <c r="F29" s="19">
        <f t="shared" si="3"/>
        <v>11.232734726720647</v>
      </c>
      <c r="G29" s="19">
        <f t="shared" si="4"/>
        <v>4.4930938906882592</v>
      </c>
      <c r="H29" s="20">
        <f t="shared" si="5"/>
        <v>21.34219598076923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45927.368520000004</v>
      </c>
      <c r="D30" s="18">
        <f t="shared" si="1"/>
        <v>3827.2807100000005</v>
      </c>
      <c r="E30" s="19">
        <f t="shared" si="2"/>
        <v>23.242595404858303</v>
      </c>
      <c r="F30" s="19">
        <f t="shared" si="3"/>
        <v>11.621297702429151</v>
      </c>
      <c r="G30" s="19">
        <f t="shared" si="4"/>
        <v>4.6485190809716608</v>
      </c>
      <c r="H30" s="20">
        <f t="shared" si="5"/>
        <v>22.080465634615386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47462.936928000003</v>
      </c>
      <c r="D31" s="18">
        <f t="shared" si="1"/>
        <v>3955.2447440000001</v>
      </c>
      <c r="E31" s="19">
        <f t="shared" si="2"/>
        <v>24.019704923076926</v>
      </c>
      <c r="F31" s="19">
        <f t="shared" si="3"/>
        <v>12.009852461538463</v>
      </c>
      <c r="G31" s="19">
        <f t="shared" si="4"/>
        <v>4.8039409846153855</v>
      </c>
      <c r="H31" s="20">
        <f t="shared" si="5"/>
        <v>22.818719676923077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47549.052671999998</v>
      </c>
      <c r="D32" s="18">
        <f t="shared" si="1"/>
        <v>3962.4210559999997</v>
      </c>
      <c r="E32" s="19">
        <f t="shared" si="2"/>
        <v>24.063285765182187</v>
      </c>
      <c r="F32" s="19">
        <f t="shared" si="3"/>
        <v>12.031642882591093</v>
      </c>
      <c r="G32" s="19">
        <f t="shared" si="4"/>
        <v>4.8126571530364375</v>
      </c>
      <c r="H32" s="20">
        <f t="shared" si="5"/>
        <v>22.860121476923077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47628.847200000004</v>
      </c>
      <c r="D33" s="18">
        <f t="shared" si="1"/>
        <v>3969.0706</v>
      </c>
      <c r="E33" s="19">
        <f t="shared" si="2"/>
        <v>24.103667611336036</v>
      </c>
      <c r="F33" s="19">
        <f t="shared" si="3"/>
        <v>12.051833805668018</v>
      </c>
      <c r="G33" s="19">
        <f t="shared" si="4"/>
        <v>4.820733522267207</v>
      </c>
      <c r="H33" s="20">
        <f t="shared" si="5"/>
        <v>22.898484230769231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47702.764296000001</v>
      </c>
      <c r="D34" s="18">
        <f t="shared" si="1"/>
        <v>3975.2303580000003</v>
      </c>
      <c r="E34" s="19">
        <f t="shared" si="2"/>
        <v>24.141075048582998</v>
      </c>
      <c r="F34" s="19">
        <f t="shared" si="3"/>
        <v>12.070537524291499</v>
      </c>
      <c r="G34" s="19">
        <f t="shared" si="4"/>
        <v>4.8282150097165992</v>
      </c>
      <c r="H34" s="20">
        <f t="shared" si="5"/>
        <v>22.934021296153848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47771.258567999997</v>
      </c>
      <c r="D35" s="18">
        <f t="shared" si="1"/>
        <v>3980.9382139999998</v>
      </c>
      <c r="E35" s="19">
        <f t="shared" si="2"/>
        <v>24.175738141700403</v>
      </c>
      <c r="F35" s="19">
        <f t="shared" si="3"/>
        <v>12.087869070850202</v>
      </c>
      <c r="G35" s="19">
        <f t="shared" si="4"/>
        <v>4.8351476283400805</v>
      </c>
      <c r="H35" s="20">
        <f t="shared" si="5"/>
        <v>22.966951234615383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47834.665560000001</v>
      </c>
      <c r="D36" s="18">
        <f t="shared" si="1"/>
        <v>3986.2221300000006</v>
      </c>
      <c r="E36" s="19">
        <f t="shared" si="2"/>
        <v>24.207826700404858</v>
      </c>
      <c r="F36" s="19">
        <f t="shared" si="3"/>
        <v>12.103913350202429</v>
      </c>
      <c r="G36" s="19">
        <f t="shared" si="4"/>
        <v>4.8415653400809715</v>
      </c>
      <c r="H36" s="20">
        <f t="shared" si="5"/>
        <v>22.997435365384614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47893.461528</v>
      </c>
      <c r="D37" s="18">
        <f t="shared" si="1"/>
        <v>3991.1217940000006</v>
      </c>
      <c r="E37" s="19">
        <f t="shared" si="2"/>
        <v>24.23758174493927</v>
      </c>
      <c r="F37" s="19">
        <f t="shared" si="3"/>
        <v>12.118790872469635</v>
      </c>
      <c r="G37" s="19">
        <f t="shared" si="4"/>
        <v>4.8475163489878543</v>
      </c>
      <c r="H37" s="20">
        <f t="shared" si="5"/>
        <v>23.025702657692307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47947.873776</v>
      </c>
      <c r="D38" s="18">
        <f t="shared" si="1"/>
        <v>3995.6561479999996</v>
      </c>
      <c r="E38" s="19">
        <f t="shared" si="2"/>
        <v>24.265118307692308</v>
      </c>
      <c r="F38" s="19">
        <f t="shared" si="3"/>
        <v>12.132559153846154</v>
      </c>
      <c r="G38" s="19">
        <f t="shared" si="4"/>
        <v>4.8530236615384617</v>
      </c>
      <c r="H38" s="20">
        <f t="shared" si="5"/>
        <v>23.051862392307694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47998.270320000003</v>
      </c>
      <c r="D39" s="18">
        <f t="shared" si="1"/>
        <v>3999.8558600000006</v>
      </c>
      <c r="E39" s="19">
        <f t="shared" si="2"/>
        <v>24.290622631578948</v>
      </c>
      <c r="F39" s="19">
        <f t="shared" si="3"/>
        <v>12.145311315789474</v>
      </c>
      <c r="G39" s="19">
        <f t="shared" si="4"/>
        <v>4.8581245263157893</v>
      </c>
      <c r="H39" s="20">
        <f t="shared" si="5"/>
        <v>23.0760915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48044.932584000002</v>
      </c>
      <c r="D40" s="18">
        <f t="shared" si="1"/>
        <v>4003.7443820000008</v>
      </c>
      <c r="E40" s="19">
        <f t="shared" si="2"/>
        <v>24.314237137651823</v>
      </c>
      <c r="F40" s="19">
        <f t="shared" si="3"/>
        <v>12.157118568825911</v>
      </c>
      <c r="G40" s="19">
        <f t="shared" si="4"/>
        <v>4.8628474275303644</v>
      </c>
      <c r="H40" s="20">
        <f t="shared" si="5"/>
        <v>23.098525280769231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48088.152815999994</v>
      </c>
      <c r="D41" s="18">
        <f t="shared" si="1"/>
        <v>4007.3460679999998</v>
      </c>
      <c r="E41" s="19">
        <f t="shared" si="2"/>
        <v>24.336109724696353</v>
      </c>
      <c r="F41" s="19">
        <f t="shared" si="3"/>
        <v>12.168054862348177</v>
      </c>
      <c r="G41" s="19">
        <f t="shared" si="4"/>
        <v>4.8672219449392706</v>
      </c>
      <c r="H41" s="20">
        <f t="shared" si="5"/>
        <v>23.119304238461535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48128.147496000005</v>
      </c>
      <c r="D42" s="22">
        <f t="shared" si="1"/>
        <v>4010.678958</v>
      </c>
      <c r="E42" s="23">
        <f t="shared" si="2"/>
        <v>24.356349947368425</v>
      </c>
      <c r="F42" s="23">
        <f t="shared" si="3"/>
        <v>12.178174973684213</v>
      </c>
      <c r="G42" s="23">
        <f t="shared" si="4"/>
        <v>4.8712699894736851</v>
      </c>
      <c r="H42" s="24">
        <f t="shared" si="5"/>
        <v>23.138532450000003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50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27669.358728000003</v>
      </c>
      <c r="D7" s="18">
        <f t="shared" ref="D7:D42" si="1">B7/12*$D$3</f>
        <v>2305.7798939999998</v>
      </c>
      <c r="E7" s="19">
        <f t="shared" ref="E7:E42" si="2">C7/1976</f>
        <v>14.002711906882592</v>
      </c>
      <c r="F7" s="19">
        <f>E7/2</f>
        <v>7.0013559534412959</v>
      </c>
      <c r="G7" s="19">
        <f>E7/5</f>
        <v>2.8005423813765185</v>
      </c>
      <c r="H7" s="20">
        <f>C7/2080</f>
        <v>13.302576311538463</v>
      </c>
    </row>
    <row r="8" spans="1:8" x14ac:dyDescent="0.3">
      <c r="A8" s="8">
        <f>A7+1</f>
        <v>1</v>
      </c>
      <c r="B8" s="18">
        <v>26558.33</v>
      </c>
      <c r="C8" s="18">
        <f t="shared" si="0"/>
        <v>28746.736392000003</v>
      </c>
      <c r="D8" s="18">
        <f t="shared" si="1"/>
        <v>2395.5613659999999</v>
      </c>
      <c r="E8" s="19">
        <f t="shared" si="2"/>
        <v>14.547943518218625</v>
      </c>
      <c r="F8" s="19">
        <f t="shared" ref="F8:F42" si="3">E8/2</f>
        <v>7.2739717591093127</v>
      </c>
      <c r="G8" s="19">
        <f t="shared" ref="G8:G42" si="4">E8/5</f>
        <v>2.9095887036437249</v>
      </c>
      <c r="H8" s="20">
        <f t="shared" ref="H8:H42" si="5">C8/2080</f>
        <v>13.820546342307694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29824.114055999999</v>
      </c>
      <c r="D9" s="18">
        <f t="shared" si="1"/>
        <v>2485.342838</v>
      </c>
      <c r="E9" s="19">
        <f t="shared" si="2"/>
        <v>15.093175129554655</v>
      </c>
      <c r="F9" s="19">
        <f t="shared" si="3"/>
        <v>7.5465875647773277</v>
      </c>
      <c r="G9" s="19">
        <f t="shared" si="4"/>
        <v>3.0186350259109309</v>
      </c>
      <c r="H9" s="20">
        <f t="shared" si="5"/>
        <v>14.338516373076923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30901.502544000003</v>
      </c>
      <c r="D10" s="18">
        <f t="shared" si="1"/>
        <v>2575.1252120000004</v>
      </c>
      <c r="E10" s="19">
        <f t="shared" si="2"/>
        <v>15.638412218623483</v>
      </c>
      <c r="F10" s="19">
        <f t="shared" si="3"/>
        <v>7.8192061093117413</v>
      </c>
      <c r="G10" s="19">
        <f t="shared" si="4"/>
        <v>3.1276824437246966</v>
      </c>
      <c r="H10" s="20">
        <f t="shared" si="5"/>
        <v>14.856491607692309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31978.880207999999</v>
      </c>
      <c r="D11" s="18">
        <f t="shared" si="1"/>
        <v>2664.906684</v>
      </c>
      <c r="E11" s="19">
        <f t="shared" si="2"/>
        <v>16.183643829959514</v>
      </c>
      <c r="F11" s="19">
        <f t="shared" si="3"/>
        <v>8.0918219149797572</v>
      </c>
      <c r="G11" s="19">
        <f t="shared" si="4"/>
        <v>3.2367287659919031</v>
      </c>
      <c r="H11" s="20">
        <f t="shared" si="5"/>
        <v>15.374461638461538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31978.880207999999</v>
      </c>
      <c r="D12" s="18">
        <f t="shared" si="1"/>
        <v>2664.906684</v>
      </c>
      <c r="E12" s="19">
        <f t="shared" si="2"/>
        <v>16.183643829959514</v>
      </c>
      <c r="F12" s="19">
        <f t="shared" si="3"/>
        <v>8.0918219149797572</v>
      </c>
      <c r="G12" s="19">
        <f t="shared" si="4"/>
        <v>3.2367287659919031</v>
      </c>
      <c r="H12" s="20">
        <f t="shared" si="5"/>
        <v>15.374461638461538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32810.7912</v>
      </c>
      <c r="D13" s="18">
        <f t="shared" si="1"/>
        <v>2734.2326000000003</v>
      </c>
      <c r="E13" s="19">
        <f t="shared" si="2"/>
        <v>16.60465141700405</v>
      </c>
      <c r="F13" s="19">
        <f t="shared" si="3"/>
        <v>8.3023257085020248</v>
      </c>
      <c r="G13" s="19">
        <f t="shared" si="4"/>
        <v>3.3209302834008101</v>
      </c>
      <c r="H13" s="20">
        <f t="shared" si="5"/>
        <v>15.774418846153846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32810.7912</v>
      </c>
      <c r="D14" s="18">
        <f t="shared" si="1"/>
        <v>2734.2326000000003</v>
      </c>
      <c r="E14" s="19">
        <f t="shared" si="2"/>
        <v>16.60465141700405</v>
      </c>
      <c r="F14" s="19">
        <f t="shared" si="3"/>
        <v>8.3023257085020248</v>
      </c>
      <c r="G14" s="19">
        <f t="shared" si="4"/>
        <v>3.3209302834008101</v>
      </c>
      <c r="H14" s="20">
        <f t="shared" si="5"/>
        <v>15.774418846153846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34346.370432000003</v>
      </c>
      <c r="D15" s="18">
        <f t="shared" si="1"/>
        <v>2862.1975360000001</v>
      </c>
      <c r="E15" s="19">
        <f t="shared" si="2"/>
        <v>17.381766412955468</v>
      </c>
      <c r="F15" s="19">
        <f t="shared" si="3"/>
        <v>8.6908832064777339</v>
      </c>
      <c r="G15" s="19">
        <f t="shared" si="4"/>
        <v>3.4763532825910937</v>
      </c>
      <c r="H15" s="20">
        <f t="shared" si="5"/>
        <v>16.512678092307695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34346.370432000003</v>
      </c>
      <c r="D16" s="18">
        <f t="shared" si="1"/>
        <v>2862.1975360000001</v>
      </c>
      <c r="E16" s="19">
        <f t="shared" si="2"/>
        <v>17.381766412955468</v>
      </c>
      <c r="F16" s="19">
        <f t="shared" si="3"/>
        <v>8.6908832064777339</v>
      </c>
      <c r="G16" s="19">
        <f t="shared" si="4"/>
        <v>3.4763532825910937</v>
      </c>
      <c r="H16" s="20">
        <f t="shared" si="5"/>
        <v>16.512678092307695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35631.265824000002</v>
      </c>
      <c r="D17" s="18">
        <f t="shared" si="1"/>
        <v>2969.272152</v>
      </c>
      <c r="E17" s="19">
        <f t="shared" si="2"/>
        <v>18.032017117408909</v>
      </c>
      <c r="F17" s="19">
        <f t="shared" si="3"/>
        <v>9.0160085587044545</v>
      </c>
      <c r="G17" s="19">
        <f t="shared" si="4"/>
        <v>3.6064034234817819</v>
      </c>
      <c r="H17" s="20">
        <f t="shared" si="5"/>
        <v>17.130416261538464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35631.265824000002</v>
      </c>
      <c r="D18" s="18">
        <f t="shared" si="1"/>
        <v>2969.272152</v>
      </c>
      <c r="E18" s="19">
        <f t="shared" si="2"/>
        <v>18.032017117408909</v>
      </c>
      <c r="F18" s="19">
        <f t="shared" si="3"/>
        <v>9.0160085587044545</v>
      </c>
      <c r="G18" s="19">
        <f t="shared" si="4"/>
        <v>3.6064034234817819</v>
      </c>
      <c r="H18" s="20">
        <f t="shared" si="5"/>
        <v>17.130416261538464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36713.871479999994</v>
      </c>
      <c r="D19" s="18">
        <f t="shared" si="1"/>
        <v>3059.48929</v>
      </c>
      <c r="E19" s="19">
        <f t="shared" si="2"/>
        <v>18.579894473684206</v>
      </c>
      <c r="F19" s="19">
        <f t="shared" si="3"/>
        <v>9.289947236842103</v>
      </c>
      <c r="G19" s="19">
        <f t="shared" si="4"/>
        <v>3.7159788947368413</v>
      </c>
      <c r="H19" s="20">
        <f t="shared" si="5"/>
        <v>17.650899749999997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36713.871479999994</v>
      </c>
      <c r="D20" s="18">
        <f t="shared" si="1"/>
        <v>3059.48929</v>
      </c>
      <c r="E20" s="19">
        <f t="shared" si="2"/>
        <v>18.579894473684206</v>
      </c>
      <c r="F20" s="19">
        <f t="shared" si="3"/>
        <v>9.289947236842103</v>
      </c>
      <c r="G20" s="19">
        <f t="shared" si="4"/>
        <v>3.7159788947368413</v>
      </c>
      <c r="H20" s="20">
        <f t="shared" si="5"/>
        <v>17.650899749999997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38249.450711999998</v>
      </c>
      <c r="D21" s="18">
        <f t="shared" si="1"/>
        <v>3187.4542259999998</v>
      </c>
      <c r="E21" s="19">
        <f t="shared" si="2"/>
        <v>19.357009469635628</v>
      </c>
      <c r="F21" s="19">
        <f t="shared" si="3"/>
        <v>9.6785047348178139</v>
      </c>
      <c r="G21" s="19">
        <f t="shared" si="4"/>
        <v>3.8714018939271257</v>
      </c>
      <c r="H21" s="20">
        <f t="shared" si="5"/>
        <v>18.389158996153846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38249.450711999998</v>
      </c>
      <c r="D22" s="18">
        <f t="shared" si="1"/>
        <v>3187.4542259999998</v>
      </c>
      <c r="E22" s="19">
        <f t="shared" si="2"/>
        <v>19.357009469635628</v>
      </c>
      <c r="F22" s="19">
        <f t="shared" si="3"/>
        <v>9.6785047348178139</v>
      </c>
      <c r="G22" s="19">
        <f t="shared" si="4"/>
        <v>3.8714018939271257</v>
      </c>
      <c r="H22" s="20">
        <f t="shared" si="5"/>
        <v>18.389158996153846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39785.029944000002</v>
      </c>
      <c r="D23" s="18">
        <f t="shared" si="1"/>
        <v>3315.4191619999997</v>
      </c>
      <c r="E23" s="19">
        <f t="shared" si="2"/>
        <v>20.134124465587046</v>
      </c>
      <c r="F23" s="19">
        <f t="shared" si="3"/>
        <v>10.067062232793523</v>
      </c>
      <c r="G23" s="19">
        <f t="shared" si="4"/>
        <v>4.0268248931174089</v>
      </c>
      <c r="H23" s="20">
        <f t="shared" si="5"/>
        <v>19.127418242307694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39785.029944000002</v>
      </c>
      <c r="D24" s="18">
        <f t="shared" si="1"/>
        <v>3315.4191619999997</v>
      </c>
      <c r="E24" s="19">
        <f t="shared" si="2"/>
        <v>20.134124465587046</v>
      </c>
      <c r="F24" s="19">
        <f t="shared" si="3"/>
        <v>10.067062232793523</v>
      </c>
      <c r="G24" s="19">
        <f t="shared" si="4"/>
        <v>4.0268248931174089</v>
      </c>
      <c r="H24" s="20">
        <f t="shared" si="5"/>
        <v>19.127418242307694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41320.620000000003</v>
      </c>
      <c r="D25" s="18">
        <f t="shared" si="1"/>
        <v>3443.3850000000002</v>
      </c>
      <c r="E25" s="19">
        <f t="shared" si="2"/>
        <v>20.911244939271256</v>
      </c>
      <c r="F25" s="19">
        <f t="shared" si="3"/>
        <v>10.455622469635628</v>
      </c>
      <c r="G25" s="19">
        <f t="shared" si="4"/>
        <v>4.1822489878542513</v>
      </c>
      <c r="H25" s="20">
        <f t="shared" si="5"/>
        <v>19.865682692307693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41320.620000000003</v>
      </c>
      <c r="D26" s="18">
        <f t="shared" si="1"/>
        <v>3443.3850000000002</v>
      </c>
      <c r="E26" s="19">
        <f t="shared" si="2"/>
        <v>20.911244939271256</v>
      </c>
      <c r="F26" s="19">
        <f t="shared" si="3"/>
        <v>10.455622469635628</v>
      </c>
      <c r="G26" s="19">
        <f t="shared" si="4"/>
        <v>4.1822489878542513</v>
      </c>
      <c r="H26" s="20">
        <f t="shared" si="5"/>
        <v>19.865682692307693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42856.199231999999</v>
      </c>
      <c r="D27" s="18">
        <f t="shared" si="1"/>
        <v>3571.3499360000001</v>
      </c>
      <c r="E27" s="19">
        <f t="shared" si="2"/>
        <v>21.688359935222671</v>
      </c>
      <c r="F27" s="19">
        <f t="shared" si="3"/>
        <v>10.844179967611336</v>
      </c>
      <c r="G27" s="19">
        <f t="shared" si="4"/>
        <v>4.3376719870445344</v>
      </c>
      <c r="H27" s="20">
        <f t="shared" si="5"/>
        <v>20.603941938461539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42856.199231999999</v>
      </c>
      <c r="D28" s="18">
        <f t="shared" si="1"/>
        <v>3571.3499360000001</v>
      </c>
      <c r="E28" s="19">
        <f t="shared" si="2"/>
        <v>21.688359935222671</v>
      </c>
      <c r="F28" s="19">
        <f t="shared" si="3"/>
        <v>10.844179967611336</v>
      </c>
      <c r="G28" s="19">
        <f t="shared" si="4"/>
        <v>4.3376719870445344</v>
      </c>
      <c r="H28" s="20">
        <f t="shared" si="5"/>
        <v>20.603941938461539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44391.767639999998</v>
      </c>
      <c r="D29" s="18">
        <f t="shared" si="1"/>
        <v>3699.3139700000002</v>
      </c>
      <c r="E29" s="19">
        <f t="shared" si="2"/>
        <v>22.465469453441294</v>
      </c>
      <c r="F29" s="19">
        <f t="shared" si="3"/>
        <v>11.232734726720647</v>
      </c>
      <c r="G29" s="19">
        <f t="shared" si="4"/>
        <v>4.4930938906882592</v>
      </c>
      <c r="H29" s="20">
        <f t="shared" si="5"/>
        <v>21.34219598076923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45927.368520000004</v>
      </c>
      <c r="D30" s="18">
        <f t="shared" si="1"/>
        <v>3827.2807100000005</v>
      </c>
      <c r="E30" s="19">
        <f t="shared" si="2"/>
        <v>23.242595404858303</v>
      </c>
      <c r="F30" s="19">
        <f t="shared" si="3"/>
        <v>11.621297702429151</v>
      </c>
      <c r="G30" s="19">
        <f t="shared" si="4"/>
        <v>4.6485190809716608</v>
      </c>
      <c r="H30" s="20">
        <f t="shared" si="5"/>
        <v>22.080465634615386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47462.936928000003</v>
      </c>
      <c r="D31" s="18">
        <f t="shared" si="1"/>
        <v>3955.2447440000001</v>
      </c>
      <c r="E31" s="19">
        <f t="shared" si="2"/>
        <v>24.019704923076926</v>
      </c>
      <c r="F31" s="19">
        <f t="shared" si="3"/>
        <v>12.009852461538463</v>
      </c>
      <c r="G31" s="19">
        <f t="shared" si="4"/>
        <v>4.8039409846153855</v>
      </c>
      <c r="H31" s="20">
        <f t="shared" si="5"/>
        <v>22.818719676923077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47549.052671999998</v>
      </c>
      <c r="D32" s="18">
        <f t="shared" si="1"/>
        <v>3962.4210559999997</v>
      </c>
      <c r="E32" s="19">
        <f t="shared" si="2"/>
        <v>24.063285765182187</v>
      </c>
      <c r="F32" s="19">
        <f t="shared" si="3"/>
        <v>12.031642882591093</v>
      </c>
      <c r="G32" s="19">
        <f t="shared" si="4"/>
        <v>4.8126571530364375</v>
      </c>
      <c r="H32" s="20">
        <f t="shared" si="5"/>
        <v>22.860121476923077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47628.847200000004</v>
      </c>
      <c r="D33" s="18">
        <f t="shared" si="1"/>
        <v>3969.0706</v>
      </c>
      <c r="E33" s="19">
        <f t="shared" si="2"/>
        <v>24.103667611336036</v>
      </c>
      <c r="F33" s="19">
        <f t="shared" si="3"/>
        <v>12.051833805668018</v>
      </c>
      <c r="G33" s="19">
        <f t="shared" si="4"/>
        <v>4.820733522267207</v>
      </c>
      <c r="H33" s="20">
        <f t="shared" si="5"/>
        <v>22.898484230769231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47702.764296000001</v>
      </c>
      <c r="D34" s="18">
        <f t="shared" si="1"/>
        <v>3975.2303580000003</v>
      </c>
      <c r="E34" s="19">
        <f t="shared" si="2"/>
        <v>24.141075048582998</v>
      </c>
      <c r="F34" s="19">
        <f t="shared" si="3"/>
        <v>12.070537524291499</v>
      </c>
      <c r="G34" s="19">
        <f t="shared" si="4"/>
        <v>4.8282150097165992</v>
      </c>
      <c r="H34" s="20">
        <f t="shared" si="5"/>
        <v>22.934021296153848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47771.258567999997</v>
      </c>
      <c r="D35" s="18">
        <f t="shared" si="1"/>
        <v>3980.9382139999998</v>
      </c>
      <c r="E35" s="19">
        <f t="shared" si="2"/>
        <v>24.175738141700403</v>
      </c>
      <c r="F35" s="19">
        <f t="shared" si="3"/>
        <v>12.087869070850202</v>
      </c>
      <c r="G35" s="19">
        <f t="shared" si="4"/>
        <v>4.8351476283400805</v>
      </c>
      <c r="H35" s="20">
        <f t="shared" si="5"/>
        <v>22.966951234615383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47834.665560000001</v>
      </c>
      <c r="D36" s="18">
        <f t="shared" si="1"/>
        <v>3986.2221300000006</v>
      </c>
      <c r="E36" s="19">
        <f t="shared" si="2"/>
        <v>24.207826700404858</v>
      </c>
      <c r="F36" s="19">
        <f t="shared" si="3"/>
        <v>12.103913350202429</v>
      </c>
      <c r="G36" s="19">
        <f t="shared" si="4"/>
        <v>4.8415653400809715</v>
      </c>
      <c r="H36" s="20">
        <f t="shared" si="5"/>
        <v>22.997435365384614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47893.461528</v>
      </c>
      <c r="D37" s="18">
        <f t="shared" si="1"/>
        <v>3991.1217940000006</v>
      </c>
      <c r="E37" s="19">
        <f t="shared" si="2"/>
        <v>24.23758174493927</v>
      </c>
      <c r="F37" s="19">
        <f t="shared" si="3"/>
        <v>12.118790872469635</v>
      </c>
      <c r="G37" s="19">
        <f t="shared" si="4"/>
        <v>4.8475163489878543</v>
      </c>
      <c r="H37" s="20">
        <f t="shared" si="5"/>
        <v>23.025702657692307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47947.873776</v>
      </c>
      <c r="D38" s="18">
        <f t="shared" si="1"/>
        <v>3995.6561479999996</v>
      </c>
      <c r="E38" s="19">
        <f t="shared" si="2"/>
        <v>24.265118307692308</v>
      </c>
      <c r="F38" s="19">
        <f t="shared" si="3"/>
        <v>12.132559153846154</v>
      </c>
      <c r="G38" s="19">
        <f t="shared" si="4"/>
        <v>4.8530236615384617</v>
      </c>
      <c r="H38" s="20">
        <f t="shared" si="5"/>
        <v>23.051862392307694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47998.270320000003</v>
      </c>
      <c r="D39" s="18">
        <f t="shared" si="1"/>
        <v>3999.8558600000006</v>
      </c>
      <c r="E39" s="19">
        <f t="shared" si="2"/>
        <v>24.290622631578948</v>
      </c>
      <c r="F39" s="19">
        <f t="shared" si="3"/>
        <v>12.145311315789474</v>
      </c>
      <c r="G39" s="19">
        <f t="shared" si="4"/>
        <v>4.8581245263157893</v>
      </c>
      <c r="H39" s="20">
        <f t="shared" si="5"/>
        <v>23.0760915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48044.932584000002</v>
      </c>
      <c r="D40" s="18">
        <f t="shared" si="1"/>
        <v>4003.7443820000008</v>
      </c>
      <c r="E40" s="19">
        <f t="shared" si="2"/>
        <v>24.314237137651823</v>
      </c>
      <c r="F40" s="19">
        <f t="shared" si="3"/>
        <v>12.157118568825911</v>
      </c>
      <c r="G40" s="19">
        <f t="shared" si="4"/>
        <v>4.8628474275303644</v>
      </c>
      <c r="H40" s="20">
        <f t="shared" si="5"/>
        <v>23.098525280769231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48088.152815999994</v>
      </c>
      <c r="D41" s="18">
        <f t="shared" si="1"/>
        <v>4007.3460679999998</v>
      </c>
      <c r="E41" s="19">
        <f t="shared" si="2"/>
        <v>24.336109724696353</v>
      </c>
      <c r="F41" s="19">
        <f t="shared" si="3"/>
        <v>12.168054862348177</v>
      </c>
      <c r="G41" s="19">
        <f t="shared" si="4"/>
        <v>4.8672219449392706</v>
      </c>
      <c r="H41" s="20">
        <f t="shared" si="5"/>
        <v>23.119304238461535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48128.147496000005</v>
      </c>
      <c r="D42" s="22">
        <f t="shared" si="1"/>
        <v>4010.678958</v>
      </c>
      <c r="E42" s="23">
        <f t="shared" si="2"/>
        <v>24.356349947368425</v>
      </c>
      <c r="F42" s="23">
        <f t="shared" si="3"/>
        <v>12.178174973684213</v>
      </c>
      <c r="G42" s="23">
        <f t="shared" si="4"/>
        <v>4.8712699894736851</v>
      </c>
      <c r="H42" s="24">
        <f t="shared" si="5"/>
        <v>23.138532450000003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51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32186.376287999999</v>
      </c>
      <c r="D7" s="18">
        <f t="shared" ref="D7:D42" si="1">B7/12*$D$3</f>
        <v>2682.1980239999998</v>
      </c>
      <c r="E7" s="19">
        <f t="shared" ref="E7:E42" si="2">C7/1976</f>
        <v>16.288651967611337</v>
      </c>
      <c r="F7" s="19">
        <f>E7/2</f>
        <v>8.1443259838056683</v>
      </c>
      <c r="G7" s="19">
        <f>E7/5</f>
        <v>3.2577303935222672</v>
      </c>
      <c r="H7" s="20">
        <f>C7/2080</f>
        <v>15.474219369230768</v>
      </c>
    </row>
    <row r="8" spans="1:8" x14ac:dyDescent="0.3">
      <c r="A8" s="8">
        <f>A7+1</f>
        <v>1</v>
      </c>
      <c r="B8" s="18">
        <v>29736.12</v>
      </c>
      <c r="C8" s="18">
        <f t="shared" si="0"/>
        <v>32186.376287999999</v>
      </c>
      <c r="D8" s="18">
        <f t="shared" si="1"/>
        <v>2682.1980239999998</v>
      </c>
      <c r="E8" s="19">
        <f t="shared" si="2"/>
        <v>16.288651967611337</v>
      </c>
      <c r="F8" s="19">
        <f t="shared" ref="F8:F42" si="3">E8/2</f>
        <v>8.1443259838056683</v>
      </c>
      <c r="G8" s="19">
        <f t="shared" ref="G8:G42" si="4">E8/5</f>
        <v>3.2577303935222672</v>
      </c>
      <c r="H8" s="20">
        <f t="shared" ref="H8:H42" si="5">C8/2080</f>
        <v>15.474219369230768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32995.459464</v>
      </c>
      <c r="D9" s="18">
        <f t="shared" si="1"/>
        <v>2749.6216220000001</v>
      </c>
      <c r="E9" s="19">
        <f t="shared" si="2"/>
        <v>16.698107016194331</v>
      </c>
      <c r="F9" s="19">
        <f t="shared" si="3"/>
        <v>8.3490535080971657</v>
      </c>
      <c r="G9" s="19">
        <f t="shared" si="4"/>
        <v>3.3396214032388665</v>
      </c>
      <c r="H9" s="20">
        <f t="shared" si="5"/>
        <v>15.863201665384615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34219.751280000004</v>
      </c>
      <c r="D10" s="18">
        <f t="shared" si="1"/>
        <v>2851.6459400000003</v>
      </c>
      <c r="E10" s="19">
        <f t="shared" si="2"/>
        <v>17.317687894736846</v>
      </c>
      <c r="F10" s="19">
        <f t="shared" si="3"/>
        <v>8.6588439473684229</v>
      </c>
      <c r="G10" s="19">
        <f t="shared" si="4"/>
        <v>3.4635375789473692</v>
      </c>
      <c r="H10" s="20">
        <f t="shared" si="5"/>
        <v>16.4518035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35444.053919999998</v>
      </c>
      <c r="D11" s="18">
        <f t="shared" si="1"/>
        <v>2953.6711599999999</v>
      </c>
      <c r="E11" s="19">
        <f t="shared" si="2"/>
        <v>17.937274251012145</v>
      </c>
      <c r="F11" s="19">
        <f t="shared" si="3"/>
        <v>8.9686371255060724</v>
      </c>
      <c r="G11" s="19">
        <f t="shared" si="4"/>
        <v>3.587454850202429</v>
      </c>
      <c r="H11" s="20">
        <f t="shared" si="5"/>
        <v>17.040410538461536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35444.053919999998</v>
      </c>
      <c r="D12" s="18">
        <f t="shared" si="1"/>
        <v>2953.6711599999999</v>
      </c>
      <c r="E12" s="19">
        <f t="shared" si="2"/>
        <v>17.937274251012145</v>
      </c>
      <c r="F12" s="19">
        <f t="shared" si="3"/>
        <v>8.9686371255060724</v>
      </c>
      <c r="G12" s="19">
        <f t="shared" si="4"/>
        <v>3.587454850202429</v>
      </c>
      <c r="H12" s="20">
        <f t="shared" si="5"/>
        <v>17.040410538461536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36485.366016</v>
      </c>
      <c r="D13" s="18">
        <f t="shared" si="1"/>
        <v>3040.4471679999997</v>
      </c>
      <c r="E13" s="19">
        <f t="shared" si="2"/>
        <v>18.464254056680161</v>
      </c>
      <c r="F13" s="19">
        <f t="shared" si="3"/>
        <v>9.2321270283400807</v>
      </c>
      <c r="G13" s="19">
        <f t="shared" si="4"/>
        <v>3.6928508113360321</v>
      </c>
      <c r="H13" s="20">
        <f t="shared" si="5"/>
        <v>17.541041353846154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38424.583032000002</v>
      </c>
      <c r="D14" s="18">
        <f t="shared" si="1"/>
        <v>3202.0485859999999</v>
      </c>
      <c r="E14" s="19">
        <f t="shared" si="2"/>
        <v>19.445639186234818</v>
      </c>
      <c r="F14" s="19">
        <f t="shared" si="3"/>
        <v>9.7228195931174088</v>
      </c>
      <c r="G14" s="19">
        <f t="shared" si="4"/>
        <v>3.8891278372469635</v>
      </c>
      <c r="H14" s="20">
        <f t="shared" si="5"/>
        <v>18.473357226923078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38424.583032000002</v>
      </c>
      <c r="D15" s="18">
        <f t="shared" si="1"/>
        <v>3202.0485859999999</v>
      </c>
      <c r="E15" s="19">
        <f t="shared" si="2"/>
        <v>19.445639186234818</v>
      </c>
      <c r="F15" s="19">
        <f t="shared" si="3"/>
        <v>9.7228195931174088</v>
      </c>
      <c r="G15" s="19">
        <f t="shared" si="4"/>
        <v>3.8891278372469635</v>
      </c>
      <c r="H15" s="20">
        <f t="shared" si="5"/>
        <v>18.473357226923078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39430.608888000002</v>
      </c>
      <c r="D16" s="18">
        <f t="shared" si="1"/>
        <v>3285.8840740000001</v>
      </c>
      <c r="E16" s="19">
        <f t="shared" si="2"/>
        <v>19.954761582995953</v>
      </c>
      <c r="F16" s="19">
        <f t="shared" si="3"/>
        <v>9.9773807914979766</v>
      </c>
      <c r="G16" s="19">
        <f t="shared" si="4"/>
        <v>3.9909523165991905</v>
      </c>
      <c r="H16" s="20">
        <f t="shared" si="5"/>
        <v>18.957023503846155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39975.326688000001</v>
      </c>
      <c r="D17" s="18">
        <f t="shared" si="1"/>
        <v>3331.2772240000004</v>
      </c>
      <c r="E17" s="19">
        <f t="shared" si="2"/>
        <v>20.230428485829961</v>
      </c>
      <c r="F17" s="19">
        <f t="shared" si="3"/>
        <v>10.115214242914981</v>
      </c>
      <c r="G17" s="19">
        <f t="shared" si="4"/>
        <v>4.0460856971659922</v>
      </c>
      <c r="H17" s="20">
        <f t="shared" si="5"/>
        <v>19.218907061538463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40436.050248</v>
      </c>
      <c r="D18" s="18">
        <f t="shared" si="1"/>
        <v>3369.6708539999995</v>
      </c>
      <c r="E18" s="19">
        <f t="shared" si="2"/>
        <v>20.463588182186236</v>
      </c>
      <c r="F18" s="19">
        <f t="shared" si="3"/>
        <v>10.231794091093118</v>
      </c>
      <c r="G18" s="19">
        <f t="shared" si="4"/>
        <v>4.0927176364372473</v>
      </c>
      <c r="H18" s="20">
        <f t="shared" si="5"/>
        <v>19.440408773076921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41720.307024000002</v>
      </c>
      <c r="D19" s="18">
        <f t="shared" si="1"/>
        <v>3476.6922520000003</v>
      </c>
      <c r="E19" s="19">
        <f t="shared" si="2"/>
        <v>21.113515700404861</v>
      </c>
      <c r="F19" s="19">
        <f t="shared" si="3"/>
        <v>10.55675785020243</v>
      </c>
      <c r="G19" s="19">
        <f t="shared" si="4"/>
        <v>4.2227031400809718</v>
      </c>
      <c r="H19" s="20">
        <f t="shared" si="5"/>
        <v>20.057839915384616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41720.307024000002</v>
      </c>
      <c r="D20" s="18">
        <f t="shared" si="1"/>
        <v>3476.6922520000003</v>
      </c>
      <c r="E20" s="19">
        <f t="shared" si="2"/>
        <v>21.113515700404861</v>
      </c>
      <c r="F20" s="19">
        <f t="shared" si="3"/>
        <v>10.55675785020243</v>
      </c>
      <c r="G20" s="19">
        <f t="shared" si="4"/>
        <v>4.2227031400809718</v>
      </c>
      <c r="H20" s="20">
        <f t="shared" si="5"/>
        <v>20.057839915384616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43465.276535999998</v>
      </c>
      <c r="D21" s="18">
        <f t="shared" si="1"/>
        <v>3622.1063779999999</v>
      </c>
      <c r="E21" s="19">
        <f t="shared" si="2"/>
        <v>21.996597437246962</v>
      </c>
      <c r="F21" s="19">
        <f t="shared" si="3"/>
        <v>10.998298718623481</v>
      </c>
      <c r="G21" s="19">
        <f t="shared" si="4"/>
        <v>4.3993194874493922</v>
      </c>
      <c r="H21" s="20">
        <f t="shared" si="5"/>
        <v>20.896767565384614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43465.276535999998</v>
      </c>
      <c r="D22" s="18">
        <f t="shared" si="1"/>
        <v>3622.1063779999999</v>
      </c>
      <c r="E22" s="19">
        <f t="shared" si="2"/>
        <v>21.996597437246962</v>
      </c>
      <c r="F22" s="19">
        <f t="shared" si="3"/>
        <v>10.998298718623481</v>
      </c>
      <c r="G22" s="19">
        <f t="shared" si="4"/>
        <v>4.3993194874493922</v>
      </c>
      <c r="H22" s="20">
        <f t="shared" si="5"/>
        <v>20.896767565384614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45910.504728</v>
      </c>
      <c r="D23" s="18">
        <f t="shared" si="1"/>
        <v>3825.8753940000001</v>
      </c>
      <c r="E23" s="19">
        <f t="shared" si="2"/>
        <v>23.234061097165991</v>
      </c>
      <c r="F23" s="19">
        <f t="shared" si="3"/>
        <v>11.617030548582996</v>
      </c>
      <c r="G23" s="19">
        <f t="shared" si="4"/>
        <v>4.6468122194331984</v>
      </c>
      <c r="H23" s="20">
        <f t="shared" si="5"/>
        <v>22.072358042307691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46915.946088000004</v>
      </c>
      <c r="D24" s="18">
        <f t="shared" si="1"/>
        <v>3909.6621740000005</v>
      </c>
      <c r="E24" s="19">
        <f t="shared" si="2"/>
        <v>23.742887696356277</v>
      </c>
      <c r="F24" s="19">
        <f t="shared" si="3"/>
        <v>11.871443848178139</v>
      </c>
      <c r="G24" s="19">
        <f t="shared" si="4"/>
        <v>4.7485775392712553</v>
      </c>
      <c r="H24" s="20">
        <f t="shared" si="5"/>
        <v>22.555743311538464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48355.57056</v>
      </c>
      <c r="D25" s="18">
        <f t="shared" si="1"/>
        <v>4029.6308800000002</v>
      </c>
      <c r="E25" s="19">
        <f t="shared" si="2"/>
        <v>24.471442591093119</v>
      </c>
      <c r="F25" s="19">
        <f t="shared" si="3"/>
        <v>12.23572129554656</v>
      </c>
      <c r="G25" s="19">
        <f t="shared" si="4"/>
        <v>4.894288518218624</v>
      </c>
      <c r="H25" s="20">
        <f t="shared" si="5"/>
        <v>23.247870461538461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49361.011920000004</v>
      </c>
      <c r="D26" s="18">
        <f t="shared" si="1"/>
        <v>4113.4176600000001</v>
      </c>
      <c r="E26" s="19">
        <f t="shared" si="2"/>
        <v>24.980269190283401</v>
      </c>
      <c r="F26" s="19">
        <f t="shared" si="3"/>
        <v>12.490134595141701</v>
      </c>
      <c r="G26" s="19">
        <f t="shared" si="4"/>
        <v>4.9960538380566799</v>
      </c>
      <c r="H26" s="20">
        <f t="shared" si="5"/>
        <v>23.731255730769234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49361.011920000004</v>
      </c>
      <c r="D27" s="18">
        <f t="shared" si="1"/>
        <v>4113.4176600000001</v>
      </c>
      <c r="E27" s="19">
        <f t="shared" si="2"/>
        <v>24.980269190283401</v>
      </c>
      <c r="F27" s="19">
        <f t="shared" si="3"/>
        <v>12.490134595141701</v>
      </c>
      <c r="G27" s="19">
        <f t="shared" si="4"/>
        <v>4.9960538380566799</v>
      </c>
      <c r="H27" s="20">
        <f t="shared" si="5"/>
        <v>23.731255730769234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50366.453280000002</v>
      </c>
      <c r="D28" s="18">
        <f t="shared" si="1"/>
        <v>4197.2044399999995</v>
      </c>
      <c r="E28" s="19">
        <f t="shared" si="2"/>
        <v>25.489095789473684</v>
      </c>
      <c r="F28" s="19">
        <f t="shared" si="3"/>
        <v>12.744547894736842</v>
      </c>
      <c r="G28" s="19">
        <f t="shared" si="4"/>
        <v>5.0978191578947367</v>
      </c>
      <c r="H28" s="20">
        <f t="shared" si="5"/>
        <v>24.214641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50445.19788</v>
      </c>
      <c r="D29" s="18">
        <f t="shared" si="1"/>
        <v>4203.76649</v>
      </c>
      <c r="E29" s="19">
        <f t="shared" si="2"/>
        <v>25.528946295546557</v>
      </c>
      <c r="F29" s="19">
        <f t="shared" si="3"/>
        <v>12.764473147773279</v>
      </c>
      <c r="G29" s="19">
        <f t="shared" si="4"/>
        <v>5.1057892591093115</v>
      </c>
      <c r="H29" s="20">
        <f t="shared" si="5"/>
        <v>24.252498980769232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52190.178216</v>
      </c>
      <c r="D30" s="18">
        <f t="shared" si="1"/>
        <v>4349.1815180000003</v>
      </c>
      <c r="E30" s="19">
        <f t="shared" si="2"/>
        <v>26.412033510121457</v>
      </c>
      <c r="F30" s="19">
        <f t="shared" si="3"/>
        <v>13.206016755060729</v>
      </c>
      <c r="G30" s="19">
        <f t="shared" si="4"/>
        <v>5.2824067020242911</v>
      </c>
      <c r="H30" s="20">
        <f t="shared" si="5"/>
        <v>25.091431834615385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53935.169375999998</v>
      </c>
      <c r="D31" s="18">
        <f t="shared" si="1"/>
        <v>4494.5974479999995</v>
      </c>
      <c r="E31" s="19">
        <f t="shared" si="2"/>
        <v>27.295126202429149</v>
      </c>
      <c r="F31" s="19">
        <f t="shared" si="3"/>
        <v>13.647563101214574</v>
      </c>
      <c r="G31" s="19">
        <f t="shared" si="4"/>
        <v>5.4590252404858299</v>
      </c>
      <c r="H31" s="20">
        <f t="shared" si="5"/>
        <v>25.930369892307692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54033.018336000001</v>
      </c>
      <c r="D32" s="18">
        <f t="shared" si="1"/>
        <v>4502.7515280000007</v>
      </c>
      <c r="E32" s="19">
        <f t="shared" si="2"/>
        <v>27.344644906882593</v>
      </c>
      <c r="F32" s="19">
        <f t="shared" si="3"/>
        <v>13.672322453441296</v>
      </c>
      <c r="G32" s="19">
        <f t="shared" si="4"/>
        <v>5.4689289813765187</v>
      </c>
      <c r="H32" s="20">
        <f t="shared" si="5"/>
        <v>25.977412661538462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54123.690984000008</v>
      </c>
      <c r="D33" s="18">
        <f t="shared" si="1"/>
        <v>4510.3075820000004</v>
      </c>
      <c r="E33" s="19">
        <f t="shared" si="2"/>
        <v>27.390531874493931</v>
      </c>
      <c r="F33" s="19">
        <f t="shared" si="3"/>
        <v>13.695265937246965</v>
      </c>
      <c r="G33" s="19">
        <f t="shared" si="4"/>
        <v>5.4781063748987862</v>
      </c>
      <c r="H33" s="20">
        <f t="shared" si="5"/>
        <v>26.021005280769234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54207.696047999998</v>
      </c>
      <c r="D34" s="18">
        <f t="shared" si="1"/>
        <v>4517.3080039999995</v>
      </c>
      <c r="E34" s="19">
        <f t="shared" si="2"/>
        <v>27.433044558704452</v>
      </c>
      <c r="F34" s="19">
        <f t="shared" si="3"/>
        <v>13.716522279352226</v>
      </c>
      <c r="G34" s="19">
        <f t="shared" si="4"/>
        <v>5.4866089117408903</v>
      </c>
      <c r="H34" s="20">
        <f t="shared" si="5"/>
        <v>26.06139233076923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54285.520607999999</v>
      </c>
      <c r="D35" s="18">
        <f t="shared" si="1"/>
        <v>4523.7933839999996</v>
      </c>
      <c r="E35" s="19">
        <f t="shared" si="2"/>
        <v>27.472429457489877</v>
      </c>
      <c r="F35" s="19">
        <f t="shared" si="3"/>
        <v>13.736214728744939</v>
      </c>
      <c r="G35" s="19">
        <f t="shared" si="4"/>
        <v>5.4944858914979751</v>
      </c>
      <c r="H35" s="20">
        <f t="shared" si="5"/>
        <v>26.098807984615384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54357.586800000005</v>
      </c>
      <c r="D36" s="18">
        <f t="shared" si="1"/>
        <v>4529.7988999999998</v>
      </c>
      <c r="E36" s="19">
        <f t="shared" si="2"/>
        <v>27.508900202429153</v>
      </c>
      <c r="F36" s="19">
        <f t="shared" si="3"/>
        <v>13.754450101214577</v>
      </c>
      <c r="G36" s="19">
        <f t="shared" si="4"/>
        <v>5.5017800404858308</v>
      </c>
      <c r="H36" s="20">
        <f t="shared" si="5"/>
        <v>26.133455192307693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54424.403352000008</v>
      </c>
      <c r="D37" s="18">
        <f t="shared" si="1"/>
        <v>4535.3669460000001</v>
      </c>
      <c r="E37" s="19">
        <f t="shared" si="2"/>
        <v>27.542714246963566</v>
      </c>
      <c r="F37" s="19">
        <f t="shared" si="3"/>
        <v>13.771357123481783</v>
      </c>
      <c r="G37" s="19">
        <f t="shared" si="4"/>
        <v>5.5085428493927129</v>
      </c>
      <c r="H37" s="20">
        <f t="shared" si="5"/>
        <v>26.165578534615388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54486.230040000002</v>
      </c>
      <c r="D38" s="18">
        <f t="shared" si="1"/>
        <v>4540.5191700000005</v>
      </c>
      <c r="E38" s="19">
        <f t="shared" si="2"/>
        <v>27.574003056680162</v>
      </c>
      <c r="F38" s="19">
        <f t="shared" si="3"/>
        <v>13.787001528340081</v>
      </c>
      <c r="G38" s="19">
        <f t="shared" si="4"/>
        <v>5.5148006113360326</v>
      </c>
      <c r="H38" s="20">
        <f t="shared" si="5"/>
        <v>26.195302903846155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54543.499824000006</v>
      </c>
      <c r="D39" s="18">
        <f t="shared" si="1"/>
        <v>4545.2916519999999</v>
      </c>
      <c r="E39" s="19">
        <f t="shared" si="2"/>
        <v>27.602985740890691</v>
      </c>
      <c r="F39" s="19">
        <f t="shared" si="3"/>
        <v>13.801492870445346</v>
      </c>
      <c r="G39" s="19">
        <f t="shared" si="4"/>
        <v>5.5205971481781386</v>
      </c>
      <c r="H39" s="20">
        <f t="shared" si="5"/>
        <v>26.222836453846156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54596.515776</v>
      </c>
      <c r="D40" s="18">
        <f t="shared" si="1"/>
        <v>4549.709648</v>
      </c>
      <c r="E40" s="19">
        <f t="shared" si="2"/>
        <v>27.62981567611336</v>
      </c>
      <c r="F40" s="19">
        <f t="shared" si="3"/>
        <v>13.81490783805668</v>
      </c>
      <c r="G40" s="19">
        <f t="shared" si="4"/>
        <v>5.5259631352226721</v>
      </c>
      <c r="H40" s="20">
        <f t="shared" si="5"/>
        <v>26.248324892307693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54645.635088000003</v>
      </c>
      <c r="D41" s="18">
        <f t="shared" si="1"/>
        <v>4553.8029240000005</v>
      </c>
      <c r="E41" s="19">
        <f t="shared" si="2"/>
        <v>27.654673627530364</v>
      </c>
      <c r="F41" s="19">
        <f t="shared" si="3"/>
        <v>13.827336813765182</v>
      </c>
      <c r="G41" s="19">
        <f t="shared" si="4"/>
        <v>5.5309347255060732</v>
      </c>
      <c r="H41" s="20">
        <f t="shared" si="5"/>
        <v>26.271939946153847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54691.085063999999</v>
      </c>
      <c r="D42" s="22">
        <f t="shared" si="1"/>
        <v>4557.5904220000002</v>
      </c>
      <c r="E42" s="23">
        <f t="shared" si="2"/>
        <v>27.677674627530365</v>
      </c>
      <c r="F42" s="23">
        <f t="shared" si="3"/>
        <v>13.838837313765183</v>
      </c>
      <c r="G42" s="23">
        <f t="shared" si="4"/>
        <v>5.5355349255060728</v>
      </c>
      <c r="H42" s="24">
        <f t="shared" si="5"/>
        <v>26.293790896153844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52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25666.77</v>
      </c>
      <c r="C7" s="18">
        <f t="shared" ref="C7:C42" si="0">B7*$D$3</f>
        <v>27781.711848000003</v>
      </c>
      <c r="D7" s="18">
        <f t="shared" ref="D7:D42" si="1">B7/12*$D$3</f>
        <v>2315.1426540000002</v>
      </c>
      <c r="E7" s="19">
        <f t="shared" ref="E7:E42" si="2">C7/1976</f>
        <v>14.059570773279354</v>
      </c>
      <c r="F7" s="19">
        <f>E7/2</f>
        <v>7.0297853866396771</v>
      </c>
      <c r="G7" s="19">
        <f>E7/5</f>
        <v>2.811914154655871</v>
      </c>
      <c r="H7" s="20">
        <f>C7/2080</f>
        <v>13.356592234615386</v>
      </c>
    </row>
    <row r="8" spans="1:8" x14ac:dyDescent="0.3">
      <c r="A8" s="8">
        <f>A7+1</f>
        <v>1</v>
      </c>
      <c r="B8" s="18">
        <v>26136.69</v>
      </c>
      <c r="C8" s="18">
        <f t="shared" si="0"/>
        <v>28290.353255999999</v>
      </c>
      <c r="D8" s="18">
        <f t="shared" si="1"/>
        <v>2357.529438</v>
      </c>
      <c r="E8" s="19">
        <f t="shared" si="2"/>
        <v>14.31698039271255</v>
      </c>
      <c r="F8" s="19">
        <f t="shared" ref="F8:F42" si="3">E8/2</f>
        <v>7.1584901963562748</v>
      </c>
      <c r="G8" s="19">
        <f t="shared" ref="G8:G42" si="4">E8/5</f>
        <v>2.8633960785425101</v>
      </c>
      <c r="H8" s="20">
        <f t="shared" ref="H8:H42" si="5">C8/2080</f>
        <v>13.601131373076923</v>
      </c>
    </row>
    <row r="9" spans="1:8" x14ac:dyDescent="0.3">
      <c r="A9" s="8">
        <f t="shared" ref="A9:A42" si="6">A8+1</f>
        <v>2</v>
      </c>
      <c r="B9" s="18">
        <v>26669.59</v>
      </c>
      <c r="C9" s="18">
        <f t="shared" si="0"/>
        <v>28867.164216000001</v>
      </c>
      <c r="D9" s="18">
        <f t="shared" si="1"/>
        <v>2405.5970179999999</v>
      </c>
      <c r="E9" s="19">
        <f t="shared" si="2"/>
        <v>14.608888773279352</v>
      </c>
      <c r="F9" s="19">
        <f t="shared" si="3"/>
        <v>7.304444386639676</v>
      </c>
      <c r="G9" s="19">
        <f t="shared" si="4"/>
        <v>2.9217777546558703</v>
      </c>
      <c r="H9" s="20">
        <f t="shared" si="5"/>
        <v>13.878444334615384</v>
      </c>
    </row>
    <row r="10" spans="1:8" x14ac:dyDescent="0.3">
      <c r="A10" s="8">
        <f t="shared" si="6"/>
        <v>3</v>
      </c>
      <c r="B10" s="18">
        <v>27625.45</v>
      </c>
      <c r="C10" s="18">
        <f t="shared" si="0"/>
        <v>29901.787080000002</v>
      </c>
      <c r="D10" s="18">
        <f t="shared" si="1"/>
        <v>2491.8155900000002</v>
      </c>
      <c r="E10" s="19">
        <f t="shared" si="2"/>
        <v>15.132483340080972</v>
      </c>
      <c r="F10" s="19">
        <f t="shared" si="3"/>
        <v>7.566241670040486</v>
      </c>
      <c r="G10" s="19">
        <f t="shared" si="4"/>
        <v>3.0264966680161942</v>
      </c>
      <c r="H10" s="20">
        <f t="shared" si="5"/>
        <v>14.375859173076924</v>
      </c>
    </row>
    <row r="11" spans="1:8" x14ac:dyDescent="0.3">
      <c r="A11" s="8">
        <f t="shared" si="6"/>
        <v>4</v>
      </c>
      <c r="B11" s="18">
        <v>28575.57</v>
      </c>
      <c r="C11" s="18">
        <f t="shared" si="0"/>
        <v>30930.196968</v>
      </c>
      <c r="D11" s="18">
        <f t="shared" si="1"/>
        <v>2577.5164140000002</v>
      </c>
      <c r="E11" s="19">
        <f t="shared" si="2"/>
        <v>15.652933688259109</v>
      </c>
      <c r="F11" s="19">
        <f t="shared" si="3"/>
        <v>7.8264668441295546</v>
      </c>
      <c r="G11" s="19">
        <f t="shared" si="4"/>
        <v>3.1305867376518219</v>
      </c>
      <c r="H11" s="20">
        <f t="shared" si="5"/>
        <v>14.870287003846155</v>
      </c>
    </row>
    <row r="12" spans="1:8" x14ac:dyDescent="0.3">
      <c r="A12" s="8">
        <f t="shared" si="6"/>
        <v>5</v>
      </c>
      <c r="B12" s="18">
        <v>28581.3</v>
      </c>
      <c r="C12" s="18">
        <f t="shared" si="0"/>
        <v>30936.399119999998</v>
      </c>
      <c r="D12" s="18">
        <f t="shared" si="1"/>
        <v>2578.0332600000002</v>
      </c>
      <c r="E12" s="19">
        <f t="shared" si="2"/>
        <v>15.656072429149797</v>
      </c>
      <c r="F12" s="19">
        <f t="shared" si="3"/>
        <v>7.8280362145748983</v>
      </c>
      <c r="G12" s="19">
        <f t="shared" si="4"/>
        <v>3.1312144858299593</v>
      </c>
      <c r="H12" s="20">
        <f t="shared" si="5"/>
        <v>14.873268807692307</v>
      </c>
    </row>
    <row r="13" spans="1:8" x14ac:dyDescent="0.3">
      <c r="A13" s="8">
        <f t="shared" si="6"/>
        <v>6</v>
      </c>
      <c r="B13" s="18">
        <v>29736.12</v>
      </c>
      <c r="C13" s="18">
        <f t="shared" si="0"/>
        <v>32186.376287999999</v>
      </c>
      <c r="D13" s="18">
        <f t="shared" si="1"/>
        <v>2682.1980239999998</v>
      </c>
      <c r="E13" s="19">
        <f t="shared" si="2"/>
        <v>16.288651967611337</v>
      </c>
      <c r="F13" s="19">
        <f t="shared" si="3"/>
        <v>8.1443259838056683</v>
      </c>
      <c r="G13" s="19">
        <f t="shared" si="4"/>
        <v>3.2577303935222672</v>
      </c>
      <c r="H13" s="20">
        <f t="shared" si="5"/>
        <v>15.474219369230768</v>
      </c>
    </row>
    <row r="14" spans="1:8" x14ac:dyDescent="0.3">
      <c r="A14" s="8">
        <f t="shared" si="6"/>
        <v>7</v>
      </c>
      <c r="B14" s="18">
        <v>29736.12</v>
      </c>
      <c r="C14" s="18">
        <f t="shared" si="0"/>
        <v>32186.376287999999</v>
      </c>
      <c r="D14" s="18">
        <f t="shared" si="1"/>
        <v>2682.1980239999998</v>
      </c>
      <c r="E14" s="19">
        <f t="shared" si="2"/>
        <v>16.288651967611337</v>
      </c>
      <c r="F14" s="19">
        <f t="shared" si="3"/>
        <v>8.1443259838056683</v>
      </c>
      <c r="G14" s="19">
        <f t="shared" si="4"/>
        <v>3.2577303935222672</v>
      </c>
      <c r="H14" s="20">
        <f t="shared" si="5"/>
        <v>15.474219369230768</v>
      </c>
    </row>
    <row r="15" spans="1:8" x14ac:dyDescent="0.3">
      <c r="A15" s="8">
        <f t="shared" si="6"/>
        <v>8</v>
      </c>
      <c r="B15" s="18">
        <v>30650.73</v>
      </c>
      <c r="C15" s="18">
        <f t="shared" si="0"/>
        <v>33176.350151999999</v>
      </c>
      <c r="D15" s="18">
        <f t="shared" si="1"/>
        <v>2764.6958460000001</v>
      </c>
      <c r="E15" s="19">
        <f t="shared" si="2"/>
        <v>16.789650886639677</v>
      </c>
      <c r="F15" s="19">
        <f t="shared" si="3"/>
        <v>8.3948254433198386</v>
      </c>
      <c r="G15" s="19">
        <f t="shared" si="4"/>
        <v>3.3579301773279355</v>
      </c>
      <c r="H15" s="20">
        <f t="shared" si="5"/>
        <v>15.950168342307691</v>
      </c>
    </row>
    <row r="16" spans="1:8" x14ac:dyDescent="0.3">
      <c r="A16" s="8">
        <f t="shared" si="6"/>
        <v>9</v>
      </c>
      <c r="B16" s="18">
        <v>30665.43</v>
      </c>
      <c r="C16" s="18">
        <f t="shared" si="0"/>
        <v>33192.261431999999</v>
      </c>
      <c r="D16" s="18">
        <f t="shared" si="1"/>
        <v>2766.0217859999998</v>
      </c>
      <c r="E16" s="19">
        <f t="shared" si="2"/>
        <v>16.797703153846154</v>
      </c>
      <c r="F16" s="19">
        <f t="shared" si="3"/>
        <v>8.3988515769230769</v>
      </c>
      <c r="G16" s="19">
        <f t="shared" si="4"/>
        <v>3.3595406307692306</v>
      </c>
      <c r="H16" s="20">
        <f t="shared" si="5"/>
        <v>15.957817996153846</v>
      </c>
    </row>
    <row r="17" spans="1:8" x14ac:dyDescent="0.3">
      <c r="A17" s="8">
        <f t="shared" si="6"/>
        <v>10</v>
      </c>
      <c r="B17" s="18">
        <v>32019.63</v>
      </c>
      <c r="C17" s="18">
        <f t="shared" si="0"/>
        <v>34658.047512000005</v>
      </c>
      <c r="D17" s="18">
        <f t="shared" si="1"/>
        <v>2888.1706260000005</v>
      </c>
      <c r="E17" s="19">
        <f t="shared" si="2"/>
        <v>17.539497728744941</v>
      </c>
      <c r="F17" s="19">
        <f t="shared" si="3"/>
        <v>8.7697488643724704</v>
      </c>
      <c r="G17" s="19">
        <f t="shared" si="4"/>
        <v>3.5078995457489883</v>
      </c>
      <c r="H17" s="20">
        <f t="shared" si="5"/>
        <v>16.662522842307695</v>
      </c>
    </row>
    <row r="18" spans="1:8" x14ac:dyDescent="0.3">
      <c r="A18" s="8">
        <f t="shared" si="6"/>
        <v>11</v>
      </c>
      <c r="B18" s="18">
        <v>32034.35</v>
      </c>
      <c r="C18" s="18">
        <f t="shared" si="0"/>
        <v>34673.980439999999</v>
      </c>
      <c r="D18" s="18">
        <f t="shared" si="1"/>
        <v>2889.4983700000003</v>
      </c>
      <c r="E18" s="19">
        <f t="shared" si="2"/>
        <v>17.547560951417005</v>
      </c>
      <c r="F18" s="19">
        <f t="shared" si="3"/>
        <v>8.7737804757085023</v>
      </c>
      <c r="G18" s="19">
        <f t="shared" si="4"/>
        <v>3.509512190283401</v>
      </c>
      <c r="H18" s="20">
        <f t="shared" si="5"/>
        <v>16.670182903846154</v>
      </c>
    </row>
    <row r="19" spans="1:8" x14ac:dyDescent="0.3">
      <c r="A19" s="8">
        <f t="shared" si="6"/>
        <v>12</v>
      </c>
      <c r="B19" s="18">
        <v>32918.76</v>
      </c>
      <c r="C19" s="18">
        <f t="shared" si="0"/>
        <v>35631.265824000002</v>
      </c>
      <c r="D19" s="18">
        <f t="shared" si="1"/>
        <v>2969.272152</v>
      </c>
      <c r="E19" s="19">
        <f t="shared" si="2"/>
        <v>18.032017117408909</v>
      </c>
      <c r="F19" s="19">
        <f t="shared" si="3"/>
        <v>9.0160085587044545</v>
      </c>
      <c r="G19" s="19">
        <f t="shared" si="4"/>
        <v>3.6064034234817819</v>
      </c>
      <c r="H19" s="20">
        <f t="shared" si="5"/>
        <v>17.130416261538464</v>
      </c>
    </row>
    <row r="20" spans="1:8" x14ac:dyDescent="0.3">
      <c r="A20" s="8">
        <f t="shared" si="6"/>
        <v>13</v>
      </c>
      <c r="B20" s="18">
        <v>32918.76</v>
      </c>
      <c r="C20" s="18">
        <f t="shared" si="0"/>
        <v>35631.265824000002</v>
      </c>
      <c r="D20" s="18">
        <f t="shared" si="1"/>
        <v>2969.272152</v>
      </c>
      <c r="E20" s="19">
        <f t="shared" si="2"/>
        <v>18.032017117408909</v>
      </c>
      <c r="F20" s="19">
        <f t="shared" si="3"/>
        <v>9.0160085587044545</v>
      </c>
      <c r="G20" s="19">
        <f t="shared" si="4"/>
        <v>3.6064034234817819</v>
      </c>
      <c r="H20" s="20">
        <f t="shared" si="5"/>
        <v>17.130416261538464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36917.806464000001</v>
      </c>
      <c r="D21" s="18">
        <f t="shared" si="1"/>
        <v>3076.4838720000002</v>
      </c>
      <c r="E21" s="19">
        <f t="shared" si="2"/>
        <v>18.683100437246964</v>
      </c>
      <c r="F21" s="19">
        <f t="shared" si="3"/>
        <v>9.3415502186234818</v>
      </c>
      <c r="G21" s="19">
        <f t="shared" si="4"/>
        <v>3.7366200874493929</v>
      </c>
      <c r="H21" s="20">
        <f t="shared" si="5"/>
        <v>17.748945415384615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36933.739392000003</v>
      </c>
      <c r="D22" s="18">
        <f t="shared" si="1"/>
        <v>3077.811616</v>
      </c>
      <c r="E22" s="19">
        <f t="shared" si="2"/>
        <v>18.691163659919031</v>
      </c>
      <c r="F22" s="19">
        <f t="shared" si="3"/>
        <v>9.3455818299595155</v>
      </c>
      <c r="G22" s="19">
        <f t="shared" si="4"/>
        <v>3.738232731983806</v>
      </c>
      <c r="H22" s="20">
        <f t="shared" si="5"/>
        <v>17.756605476923077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38399.525472000001</v>
      </c>
      <c r="D23" s="18">
        <f t="shared" si="1"/>
        <v>3199.9604559999998</v>
      </c>
      <c r="E23" s="19">
        <f t="shared" si="2"/>
        <v>19.432958234817814</v>
      </c>
      <c r="F23" s="19">
        <f t="shared" si="3"/>
        <v>9.7164791174089071</v>
      </c>
      <c r="G23" s="19">
        <f t="shared" si="4"/>
        <v>3.8865916469635629</v>
      </c>
      <c r="H23" s="20">
        <f t="shared" si="5"/>
        <v>18.461310323076923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38415.425928000004</v>
      </c>
      <c r="D24" s="18">
        <f t="shared" si="1"/>
        <v>3201.2854940000002</v>
      </c>
      <c r="E24" s="19">
        <f t="shared" si="2"/>
        <v>19.441005024291499</v>
      </c>
      <c r="F24" s="19">
        <f t="shared" si="3"/>
        <v>9.7205025121457496</v>
      </c>
      <c r="G24" s="19">
        <f t="shared" si="4"/>
        <v>3.8882010048583</v>
      </c>
      <c r="H24" s="20">
        <f t="shared" si="5"/>
        <v>18.468954773076923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39881.212008000002</v>
      </c>
      <c r="D25" s="18">
        <f t="shared" si="1"/>
        <v>3323.434334</v>
      </c>
      <c r="E25" s="19">
        <f t="shared" si="2"/>
        <v>20.182799599190286</v>
      </c>
      <c r="F25" s="19">
        <f t="shared" si="3"/>
        <v>10.091399799595143</v>
      </c>
      <c r="G25" s="19">
        <f t="shared" si="4"/>
        <v>4.0365599198380568</v>
      </c>
      <c r="H25" s="20">
        <f t="shared" si="5"/>
        <v>19.173659619230769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39897.166584000006</v>
      </c>
      <c r="D26" s="18">
        <f t="shared" si="1"/>
        <v>3324.7638820000002</v>
      </c>
      <c r="E26" s="19">
        <f t="shared" si="2"/>
        <v>20.190873777327937</v>
      </c>
      <c r="F26" s="19">
        <f t="shared" si="3"/>
        <v>10.095436888663968</v>
      </c>
      <c r="G26" s="19">
        <f t="shared" si="4"/>
        <v>4.0381747554655876</v>
      </c>
      <c r="H26" s="20">
        <f t="shared" si="5"/>
        <v>19.181330088461543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41362.94184</v>
      </c>
      <c r="D27" s="18">
        <f t="shared" si="1"/>
        <v>3446.9118199999998</v>
      </c>
      <c r="E27" s="19">
        <f t="shared" si="2"/>
        <v>20.932662874493928</v>
      </c>
      <c r="F27" s="19">
        <f t="shared" si="3"/>
        <v>10.466331437246964</v>
      </c>
      <c r="G27" s="19">
        <f t="shared" si="4"/>
        <v>4.1865325748987861</v>
      </c>
      <c r="H27" s="20">
        <f t="shared" si="5"/>
        <v>19.886029730769231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41378.842296000003</v>
      </c>
      <c r="D28" s="18">
        <f t="shared" si="1"/>
        <v>3448.2368580000002</v>
      </c>
      <c r="E28" s="19">
        <f t="shared" si="2"/>
        <v>20.940709663967613</v>
      </c>
      <c r="F28" s="19">
        <f t="shared" si="3"/>
        <v>10.470354831983807</v>
      </c>
      <c r="G28" s="19">
        <f t="shared" si="4"/>
        <v>4.1881419327935223</v>
      </c>
      <c r="H28" s="20">
        <f t="shared" si="5"/>
        <v>19.893674180769231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42844.639199999998</v>
      </c>
      <c r="D29" s="18">
        <f t="shared" si="1"/>
        <v>3570.3866000000003</v>
      </c>
      <c r="E29" s="19">
        <f t="shared" si="2"/>
        <v>21.682509716599188</v>
      </c>
      <c r="F29" s="19">
        <f t="shared" si="3"/>
        <v>10.841254858299594</v>
      </c>
      <c r="G29" s="19">
        <f t="shared" si="4"/>
        <v>4.3365019433198375</v>
      </c>
      <c r="H29" s="20">
        <f t="shared" si="5"/>
        <v>20.598384230769231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44326.358207999998</v>
      </c>
      <c r="D30" s="18">
        <f t="shared" si="1"/>
        <v>3693.8631839999998</v>
      </c>
      <c r="E30" s="19">
        <f t="shared" si="2"/>
        <v>22.432367514170039</v>
      </c>
      <c r="F30" s="19">
        <f t="shared" si="3"/>
        <v>11.21618375708502</v>
      </c>
      <c r="G30" s="19">
        <f t="shared" si="4"/>
        <v>4.4864735028340075</v>
      </c>
      <c r="H30" s="20">
        <f t="shared" si="5"/>
        <v>21.310749138461539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45792.155112</v>
      </c>
      <c r="D31" s="18">
        <f t="shared" si="1"/>
        <v>3816.0129259999999</v>
      </c>
      <c r="E31" s="19">
        <f t="shared" si="2"/>
        <v>23.174167566801621</v>
      </c>
      <c r="F31" s="19">
        <f t="shared" si="3"/>
        <v>11.587083783400811</v>
      </c>
      <c r="G31" s="19">
        <f t="shared" si="4"/>
        <v>4.6348335133603245</v>
      </c>
      <c r="H31" s="20">
        <f t="shared" si="5"/>
        <v>22.015459188461538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45891.151416000001</v>
      </c>
      <c r="D32" s="18">
        <f t="shared" si="1"/>
        <v>3824.2626179999997</v>
      </c>
      <c r="E32" s="19">
        <f t="shared" si="2"/>
        <v>23.224266910931174</v>
      </c>
      <c r="F32" s="19">
        <f t="shared" si="3"/>
        <v>11.612133455465587</v>
      </c>
      <c r="G32" s="19">
        <f t="shared" si="4"/>
        <v>4.644853382186235</v>
      </c>
      <c r="H32" s="20">
        <f t="shared" si="5"/>
        <v>22.063053565384617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45968.164175999998</v>
      </c>
      <c r="D33" s="18">
        <f t="shared" si="1"/>
        <v>3830.6803479999999</v>
      </c>
      <c r="E33" s="19">
        <f t="shared" si="2"/>
        <v>23.263240979757086</v>
      </c>
      <c r="F33" s="19">
        <f t="shared" si="3"/>
        <v>11.631620489878543</v>
      </c>
      <c r="G33" s="19">
        <f t="shared" si="4"/>
        <v>4.652648195951417</v>
      </c>
      <c r="H33" s="20">
        <f t="shared" si="5"/>
        <v>22.100078930769229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46055.546328000004</v>
      </c>
      <c r="D34" s="18">
        <f t="shared" si="1"/>
        <v>3837.9621940000002</v>
      </c>
      <c r="E34" s="19">
        <f t="shared" si="2"/>
        <v>23.307462716599193</v>
      </c>
      <c r="F34" s="19">
        <f t="shared" si="3"/>
        <v>11.653731358299597</v>
      </c>
      <c r="G34" s="19">
        <f t="shared" si="4"/>
        <v>4.6614925433198389</v>
      </c>
      <c r="H34" s="20">
        <f t="shared" si="5"/>
        <v>22.142089580769234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46121.670143999996</v>
      </c>
      <c r="D35" s="18">
        <f t="shared" si="1"/>
        <v>3843.4725119999998</v>
      </c>
      <c r="E35" s="19">
        <f t="shared" si="2"/>
        <v>23.340926186234817</v>
      </c>
      <c r="F35" s="19">
        <f t="shared" si="3"/>
        <v>11.670463093117409</v>
      </c>
      <c r="G35" s="19">
        <f t="shared" si="4"/>
        <v>4.6681852372469637</v>
      </c>
      <c r="H35" s="20">
        <f t="shared" si="5"/>
        <v>22.173879876923074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46182.890688000007</v>
      </c>
      <c r="D36" s="18">
        <f t="shared" si="1"/>
        <v>3848.5742240000004</v>
      </c>
      <c r="E36" s="19">
        <f t="shared" si="2"/>
        <v>23.371908242914984</v>
      </c>
      <c r="F36" s="19">
        <f t="shared" si="3"/>
        <v>11.685954121457492</v>
      </c>
      <c r="G36" s="19">
        <f t="shared" si="4"/>
        <v>4.6743816485829965</v>
      </c>
      <c r="H36" s="20">
        <f t="shared" si="5"/>
        <v>22.203312830769235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46239.651743999995</v>
      </c>
      <c r="D37" s="18">
        <f t="shared" si="1"/>
        <v>3853.3043119999998</v>
      </c>
      <c r="E37" s="19">
        <f t="shared" si="2"/>
        <v>23.400633473684209</v>
      </c>
      <c r="F37" s="19">
        <f t="shared" si="3"/>
        <v>11.700316736842105</v>
      </c>
      <c r="G37" s="19">
        <f t="shared" si="4"/>
        <v>4.6801266947368418</v>
      </c>
      <c r="H37" s="20">
        <f t="shared" si="5"/>
        <v>22.230601799999999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46292.191440000002</v>
      </c>
      <c r="D38" s="18">
        <f t="shared" si="1"/>
        <v>3857.68262</v>
      </c>
      <c r="E38" s="19">
        <f t="shared" si="2"/>
        <v>23.427222388663967</v>
      </c>
      <c r="F38" s="19">
        <f t="shared" si="3"/>
        <v>11.713611194331984</v>
      </c>
      <c r="G38" s="19">
        <f t="shared" si="4"/>
        <v>4.6854444777327933</v>
      </c>
      <c r="H38" s="20">
        <f t="shared" si="5"/>
        <v>22.25586126923077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46340.845320000008</v>
      </c>
      <c r="D39" s="18">
        <f t="shared" si="1"/>
        <v>3861.7371100000005</v>
      </c>
      <c r="E39" s="19">
        <f t="shared" si="2"/>
        <v>23.451844797570853</v>
      </c>
      <c r="F39" s="19">
        <f t="shared" si="3"/>
        <v>11.725922398785427</v>
      </c>
      <c r="G39" s="19">
        <f t="shared" si="4"/>
        <v>4.6903689595141707</v>
      </c>
      <c r="H39" s="20">
        <f t="shared" si="5"/>
        <v>22.27925255769231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46385.883984000007</v>
      </c>
      <c r="D40" s="18">
        <f t="shared" si="1"/>
        <v>3865.4903320000003</v>
      </c>
      <c r="E40" s="19">
        <f t="shared" si="2"/>
        <v>23.474637643724702</v>
      </c>
      <c r="F40" s="19">
        <f t="shared" si="3"/>
        <v>11.737318821862351</v>
      </c>
      <c r="G40" s="19">
        <f t="shared" si="4"/>
        <v>4.6949275287449401</v>
      </c>
      <c r="H40" s="20">
        <f t="shared" si="5"/>
        <v>22.300905761538466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46427.621328000001</v>
      </c>
      <c r="D41" s="18">
        <f t="shared" si="1"/>
        <v>3868.9684440000001</v>
      </c>
      <c r="E41" s="19">
        <f t="shared" si="2"/>
        <v>23.49575978137652</v>
      </c>
      <c r="F41" s="19">
        <f t="shared" si="3"/>
        <v>11.74787989068826</v>
      </c>
      <c r="G41" s="19">
        <f t="shared" si="4"/>
        <v>4.6991519562753039</v>
      </c>
      <c r="H41" s="20">
        <f t="shared" si="5"/>
        <v>22.320971792307692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46466.24136</v>
      </c>
      <c r="D42" s="22">
        <f t="shared" si="1"/>
        <v>3872.18678</v>
      </c>
      <c r="E42" s="23">
        <f t="shared" si="2"/>
        <v>23.515304331983806</v>
      </c>
      <c r="F42" s="23">
        <f t="shared" si="3"/>
        <v>11.757652165991903</v>
      </c>
      <c r="G42" s="23">
        <f t="shared" si="4"/>
        <v>4.7030608663967612</v>
      </c>
      <c r="H42" s="24">
        <f t="shared" si="5"/>
        <v>22.339539115384614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53</v>
      </c>
    </row>
    <row r="2" spans="1:8" x14ac:dyDescent="0.3">
      <c r="A2" s="4"/>
      <c r="D2" s="3">
        <f>Inhoud!B4</f>
        <v>44805</v>
      </c>
    </row>
    <row r="3" spans="1:8" ht="14.4" x14ac:dyDescent="0.3">
      <c r="A3" s="1"/>
      <c r="B3" s="1"/>
      <c r="C3" s="5" t="s">
        <v>1</v>
      </c>
      <c r="D3" s="37">
        <f>Inhoud!B6</f>
        <v>1.0824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28170.69</v>
      </c>
      <c r="C7" s="18">
        <f t="shared" ref="C7:C42" si="0">B7*$D$3</f>
        <v>30491.954856</v>
      </c>
      <c r="D7" s="18">
        <f t="shared" ref="D7:D42" si="1">B7/12*$D$3</f>
        <v>2540.9962380000002</v>
      </c>
      <c r="E7" s="19">
        <f t="shared" ref="E7:E42" si="2">C7/1976</f>
        <v>15.43115124291498</v>
      </c>
      <c r="F7" s="19">
        <f>E7/2</f>
        <v>7.7155756214574902</v>
      </c>
      <c r="G7" s="19">
        <f>E7/5</f>
        <v>3.086230248582996</v>
      </c>
      <c r="H7" s="20">
        <f>C7/2080</f>
        <v>14.65959368076923</v>
      </c>
    </row>
    <row r="8" spans="1:8" x14ac:dyDescent="0.3">
      <c r="A8" s="8">
        <f>A7+1</f>
        <v>1</v>
      </c>
      <c r="B8" s="18">
        <v>28858.13</v>
      </c>
      <c r="C8" s="18">
        <f t="shared" si="0"/>
        <v>31236.039912</v>
      </c>
      <c r="D8" s="18">
        <f t="shared" si="1"/>
        <v>2603.003326</v>
      </c>
      <c r="E8" s="19">
        <f t="shared" si="2"/>
        <v>15.807712506072875</v>
      </c>
      <c r="F8" s="19">
        <f t="shared" ref="F8:F42" si="3">E8/2</f>
        <v>7.9038562530364374</v>
      </c>
      <c r="G8" s="19">
        <f t="shared" ref="G8:G42" si="4">E8/5</f>
        <v>3.161542501214575</v>
      </c>
      <c r="H8" s="20">
        <f t="shared" ref="H8:H42" si="5">C8/2080</f>
        <v>15.017326880769231</v>
      </c>
    </row>
    <row r="9" spans="1:8" x14ac:dyDescent="0.3">
      <c r="A9" s="8">
        <f t="shared" ref="A9:A42" si="6">A8+1</f>
        <v>2</v>
      </c>
      <c r="B9" s="18">
        <v>29761.26</v>
      </c>
      <c r="C9" s="18">
        <f t="shared" si="0"/>
        <v>32213.587823999998</v>
      </c>
      <c r="D9" s="18">
        <f t="shared" si="1"/>
        <v>2684.4656519999999</v>
      </c>
      <c r="E9" s="19">
        <f t="shared" si="2"/>
        <v>16.30242298785425</v>
      </c>
      <c r="F9" s="19">
        <f t="shared" si="3"/>
        <v>8.151211493927125</v>
      </c>
      <c r="G9" s="19">
        <f t="shared" si="4"/>
        <v>3.2604845975708501</v>
      </c>
      <c r="H9" s="20">
        <f t="shared" si="5"/>
        <v>15.487301838461537</v>
      </c>
    </row>
    <row r="10" spans="1:8" x14ac:dyDescent="0.3">
      <c r="A10" s="8">
        <f t="shared" si="6"/>
        <v>3</v>
      </c>
      <c r="B10" s="18">
        <v>30704.95</v>
      </c>
      <c r="C10" s="18">
        <f t="shared" si="0"/>
        <v>33235.037880000003</v>
      </c>
      <c r="D10" s="18">
        <f t="shared" si="1"/>
        <v>2769.5864900000001</v>
      </c>
      <c r="E10" s="19">
        <f t="shared" si="2"/>
        <v>16.819351153846156</v>
      </c>
      <c r="F10" s="19">
        <f t="shared" si="3"/>
        <v>8.4096755769230782</v>
      </c>
      <c r="G10" s="19">
        <f t="shared" si="4"/>
        <v>3.3638702307692312</v>
      </c>
      <c r="H10" s="20">
        <f t="shared" si="5"/>
        <v>15.978383596153847</v>
      </c>
    </row>
    <row r="11" spans="1:8" x14ac:dyDescent="0.3">
      <c r="A11" s="8">
        <f t="shared" si="6"/>
        <v>4</v>
      </c>
      <c r="B11" s="18">
        <v>31559.66</v>
      </c>
      <c r="C11" s="18">
        <f t="shared" si="0"/>
        <v>34160.175984000001</v>
      </c>
      <c r="D11" s="18">
        <f t="shared" si="1"/>
        <v>2846.6813320000001</v>
      </c>
      <c r="E11" s="19">
        <f t="shared" si="2"/>
        <v>17.287538453441297</v>
      </c>
      <c r="F11" s="19">
        <f t="shared" si="3"/>
        <v>8.6437692267206483</v>
      </c>
      <c r="G11" s="19">
        <f t="shared" si="4"/>
        <v>3.4575076906882591</v>
      </c>
      <c r="H11" s="20">
        <f t="shared" si="5"/>
        <v>16.423161530769232</v>
      </c>
    </row>
    <row r="12" spans="1:8" x14ac:dyDescent="0.3">
      <c r="A12" s="8">
        <f t="shared" si="6"/>
        <v>5</v>
      </c>
      <c r="B12" s="18">
        <v>31967.78</v>
      </c>
      <c r="C12" s="18">
        <f t="shared" si="0"/>
        <v>34601.925071999998</v>
      </c>
      <c r="D12" s="18">
        <f t="shared" si="1"/>
        <v>2883.4937559999998</v>
      </c>
      <c r="E12" s="19">
        <f t="shared" si="2"/>
        <v>17.511095684210524</v>
      </c>
      <c r="F12" s="19">
        <f t="shared" si="3"/>
        <v>8.7555478421052619</v>
      </c>
      <c r="G12" s="19">
        <f t="shared" si="4"/>
        <v>3.502219136842105</v>
      </c>
      <c r="H12" s="20">
        <f t="shared" si="5"/>
        <v>16.635540899999999</v>
      </c>
    </row>
    <row r="13" spans="1:8" x14ac:dyDescent="0.3">
      <c r="A13" s="8">
        <f t="shared" si="6"/>
        <v>6</v>
      </c>
      <c r="B13" s="18">
        <v>32801.93</v>
      </c>
      <c r="C13" s="18">
        <f t="shared" si="0"/>
        <v>35504.809032000005</v>
      </c>
      <c r="D13" s="18">
        <f t="shared" si="1"/>
        <v>2958.7340860000004</v>
      </c>
      <c r="E13" s="19">
        <f t="shared" si="2"/>
        <v>17.968020765182189</v>
      </c>
      <c r="F13" s="19">
        <f t="shared" si="3"/>
        <v>8.9840103825910944</v>
      </c>
      <c r="G13" s="19">
        <f t="shared" si="4"/>
        <v>3.5936041530364378</v>
      </c>
      <c r="H13" s="20">
        <f t="shared" si="5"/>
        <v>17.069619726923079</v>
      </c>
    </row>
    <row r="14" spans="1:8" x14ac:dyDescent="0.3">
      <c r="A14" s="8">
        <f t="shared" si="6"/>
        <v>7</v>
      </c>
      <c r="B14" s="18">
        <v>33175.65</v>
      </c>
      <c r="C14" s="18">
        <f t="shared" si="0"/>
        <v>35909.323560000004</v>
      </c>
      <c r="D14" s="18">
        <f t="shared" si="1"/>
        <v>2992.4436300000002</v>
      </c>
      <c r="E14" s="19">
        <f t="shared" si="2"/>
        <v>18.172734595141701</v>
      </c>
      <c r="F14" s="19">
        <f t="shared" si="3"/>
        <v>9.0863672975708507</v>
      </c>
      <c r="G14" s="19">
        <f t="shared" si="4"/>
        <v>3.6345469190283404</v>
      </c>
      <c r="H14" s="20">
        <f t="shared" si="5"/>
        <v>17.264097865384617</v>
      </c>
    </row>
    <row r="15" spans="1:8" x14ac:dyDescent="0.3">
      <c r="A15" s="8">
        <f t="shared" si="6"/>
        <v>8</v>
      </c>
      <c r="B15" s="18">
        <v>34219.86</v>
      </c>
      <c r="C15" s="18">
        <f t="shared" si="0"/>
        <v>37039.576464000005</v>
      </c>
      <c r="D15" s="18">
        <f t="shared" si="1"/>
        <v>3086.6313720000003</v>
      </c>
      <c r="E15" s="19">
        <f t="shared" si="2"/>
        <v>18.74472493117409</v>
      </c>
      <c r="F15" s="19">
        <f t="shared" si="3"/>
        <v>9.3723624655870452</v>
      </c>
      <c r="G15" s="19">
        <f t="shared" si="4"/>
        <v>3.7489449862348181</v>
      </c>
      <c r="H15" s="20">
        <f t="shared" si="5"/>
        <v>17.807488684615386</v>
      </c>
    </row>
    <row r="16" spans="1:8" x14ac:dyDescent="0.3">
      <c r="A16" s="8">
        <f t="shared" si="6"/>
        <v>9</v>
      </c>
      <c r="B16" s="18">
        <v>34553.730000000003</v>
      </c>
      <c r="C16" s="18">
        <f t="shared" si="0"/>
        <v>37400.957352000005</v>
      </c>
      <c r="D16" s="18">
        <f t="shared" si="1"/>
        <v>3116.7464460000006</v>
      </c>
      <c r="E16" s="19">
        <f t="shared" si="2"/>
        <v>18.927609995951421</v>
      </c>
      <c r="F16" s="19">
        <f t="shared" si="3"/>
        <v>9.4638049979757106</v>
      </c>
      <c r="G16" s="19">
        <f t="shared" si="4"/>
        <v>3.7855219991902844</v>
      </c>
      <c r="H16" s="20">
        <f t="shared" si="5"/>
        <v>17.981229496153848</v>
      </c>
    </row>
    <row r="17" spans="1:8" x14ac:dyDescent="0.3">
      <c r="A17" s="8">
        <f t="shared" si="6"/>
        <v>10</v>
      </c>
      <c r="B17" s="18">
        <v>35266.94</v>
      </c>
      <c r="C17" s="18">
        <f t="shared" si="0"/>
        <v>38172.935856000004</v>
      </c>
      <c r="D17" s="18">
        <f t="shared" si="1"/>
        <v>3181.0779880000005</v>
      </c>
      <c r="E17" s="19">
        <f t="shared" si="2"/>
        <v>19.318287376518221</v>
      </c>
      <c r="F17" s="19">
        <f t="shared" si="3"/>
        <v>9.6591436882591104</v>
      </c>
      <c r="G17" s="19">
        <f t="shared" si="4"/>
        <v>3.8636574753036443</v>
      </c>
      <c r="H17" s="20">
        <f t="shared" si="5"/>
        <v>18.352373007692311</v>
      </c>
    </row>
    <row r="18" spans="1:8" x14ac:dyDescent="0.3">
      <c r="A18" s="8">
        <f t="shared" si="6"/>
        <v>11</v>
      </c>
      <c r="B18" s="18">
        <v>35555.93</v>
      </c>
      <c r="C18" s="18">
        <f t="shared" si="0"/>
        <v>38485.738632000001</v>
      </c>
      <c r="D18" s="18">
        <f t="shared" si="1"/>
        <v>3207.1448860000005</v>
      </c>
      <c r="E18" s="19">
        <f t="shared" si="2"/>
        <v>19.476588376518219</v>
      </c>
      <c r="F18" s="19">
        <f t="shared" si="3"/>
        <v>9.7382941882591094</v>
      </c>
      <c r="G18" s="19">
        <f t="shared" si="4"/>
        <v>3.8953176753036436</v>
      </c>
      <c r="H18" s="20">
        <f t="shared" si="5"/>
        <v>18.502758957692308</v>
      </c>
    </row>
    <row r="19" spans="1:8" x14ac:dyDescent="0.3">
      <c r="A19" s="8">
        <f t="shared" si="6"/>
        <v>12</v>
      </c>
      <c r="B19" s="18">
        <v>36505.730000000003</v>
      </c>
      <c r="C19" s="18">
        <f t="shared" si="0"/>
        <v>39513.802152000004</v>
      </c>
      <c r="D19" s="18">
        <f t="shared" si="1"/>
        <v>3292.8168460000002</v>
      </c>
      <c r="E19" s="19">
        <f t="shared" si="2"/>
        <v>19.996863437246965</v>
      </c>
      <c r="F19" s="19">
        <f t="shared" si="3"/>
        <v>9.9984317186234826</v>
      </c>
      <c r="G19" s="19">
        <f t="shared" si="4"/>
        <v>3.9993726874493931</v>
      </c>
      <c r="H19" s="20">
        <f t="shared" si="5"/>
        <v>18.997020265384617</v>
      </c>
    </row>
    <row r="20" spans="1:8" x14ac:dyDescent="0.3">
      <c r="A20" s="8">
        <f t="shared" si="6"/>
        <v>13</v>
      </c>
      <c r="B20" s="18">
        <v>36768.17</v>
      </c>
      <c r="C20" s="18">
        <f t="shared" si="0"/>
        <v>39797.867207999996</v>
      </c>
      <c r="D20" s="18">
        <f t="shared" si="1"/>
        <v>3316.488934</v>
      </c>
      <c r="E20" s="19">
        <f t="shared" si="2"/>
        <v>20.14062105668016</v>
      </c>
      <c r="F20" s="19">
        <f t="shared" si="3"/>
        <v>10.07031052834008</v>
      </c>
      <c r="G20" s="19">
        <f t="shared" si="4"/>
        <v>4.0281242113360323</v>
      </c>
      <c r="H20" s="20">
        <f t="shared" si="5"/>
        <v>19.133590003846152</v>
      </c>
    </row>
    <row r="21" spans="1:8" x14ac:dyDescent="0.3">
      <c r="A21" s="8">
        <f t="shared" si="6"/>
        <v>14</v>
      </c>
      <c r="B21" s="18">
        <v>37705.29</v>
      </c>
      <c r="C21" s="18">
        <f t="shared" si="0"/>
        <v>40812.205895999999</v>
      </c>
      <c r="D21" s="18">
        <f t="shared" si="1"/>
        <v>3401.0171580000001</v>
      </c>
      <c r="E21" s="19">
        <f t="shared" si="2"/>
        <v>20.653950352226719</v>
      </c>
      <c r="F21" s="19">
        <f t="shared" si="3"/>
        <v>10.326975176113359</v>
      </c>
      <c r="G21" s="19">
        <f t="shared" si="4"/>
        <v>4.130790070445344</v>
      </c>
      <c r="H21" s="20">
        <f t="shared" si="5"/>
        <v>19.621252834615383</v>
      </c>
    </row>
    <row r="22" spans="1:8" x14ac:dyDescent="0.3">
      <c r="A22" s="8">
        <f t="shared" si="6"/>
        <v>15</v>
      </c>
      <c r="B22" s="18">
        <v>37936.550000000003</v>
      </c>
      <c r="C22" s="18">
        <f t="shared" si="0"/>
        <v>41062.521720000004</v>
      </c>
      <c r="D22" s="18">
        <f t="shared" si="1"/>
        <v>3421.8768100000007</v>
      </c>
      <c r="E22" s="19">
        <f t="shared" si="2"/>
        <v>20.780628400809718</v>
      </c>
      <c r="F22" s="19">
        <f t="shared" si="3"/>
        <v>10.390314200404859</v>
      </c>
      <c r="G22" s="19">
        <f t="shared" si="4"/>
        <v>4.1561256801619439</v>
      </c>
      <c r="H22" s="20">
        <f t="shared" si="5"/>
        <v>19.741596980769234</v>
      </c>
    </row>
    <row r="23" spans="1:8" x14ac:dyDescent="0.3">
      <c r="A23" s="8">
        <f t="shared" si="6"/>
        <v>16</v>
      </c>
      <c r="B23" s="18">
        <v>38844.03</v>
      </c>
      <c r="C23" s="18">
        <f t="shared" si="0"/>
        <v>42044.778072000001</v>
      </c>
      <c r="D23" s="18">
        <f t="shared" si="1"/>
        <v>3503.7315060000001</v>
      </c>
      <c r="E23" s="19">
        <f t="shared" si="2"/>
        <v>21.277721696356277</v>
      </c>
      <c r="F23" s="19">
        <f t="shared" si="3"/>
        <v>10.638860848178139</v>
      </c>
      <c r="G23" s="19">
        <f t="shared" si="4"/>
        <v>4.2555443392712551</v>
      </c>
      <c r="H23" s="20">
        <f t="shared" si="5"/>
        <v>20.21383561153846</v>
      </c>
    </row>
    <row r="24" spans="1:8" x14ac:dyDescent="0.3">
      <c r="A24" s="8">
        <f t="shared" si="6"/>
        <v>17</v>
      </c>
      <c r="B24" s="18">
        <v>39047.18</v>
      </c>
      <c r="C24" s="18">
        <f t="shared" si="0"/>
        <v>42264.667632000004</v>
      </c>
      <c r="D24" s="18">
        <f t="shared" si="1"/>
        <v>3522.0556360000005</v>
      </c>
      <c r="E24" s="19">
        <f t="shared" si="2"/>
        <v>21.389001838056682</v>
      </c>
      <c r="F24" s="19">
        <f t="shared" si="3"/>
        <v>10.694500919028341</v>
      </c>
      <c r="G24" s="19">
        <f t="shared" si="4"/>
        <v>4.2778003676113361</v>
      </c>
      <c r="H24" s="20">
        <f t="shared" si="5"/>
        <v>20.319551746153849</v>
      </c>
    </row>
    <row r="25" spans="1:8" x14ac:dyDescent="0.3">
      <c r="A25" s="8">
        <f t="shared" si="6"/>
        <v>18</v>
      </c>
      <c r="B25" s="18">
        <v>39928.14</v>
      </c>
      <c r="C25" s="18">
        <f t="shared" si="0"/>
        <v>43218.218736000003</v>
      </c>
      <c r="D25" s="18">
        <f t="shared" si="1"/>
        <v>3601.5182279999999</v>
      </c>
      <c r="E25" s="19">
        <f t="shared" si="2"/>
        <v>21.871568186234818</v>
      </c>
      <c r="F25" s="19">
        <f t="shared" si="3"/>
        <v>10.935784093117409</v>
      </c>
      <c r="G25" s="19">
        <f t="shared" si="4"/>
        <v>4.3743136372469635</v>
      </c>
      <c r="H25" s="20">
        <f t="shared" si="5"/>
        <v>20.777989776923079</v>
      </c>
    </row>
    <row r="26" spans="1:8" x14ac:dyDescent="0.3">
      <c r="A26" s="8">
        <f t="shared" si="6"/>
        <v>19</v>
      </c>
      <c r="B26" s="18">
        <v>40106.21</v>
      </c>
      <c r="C26" s="18">
        <f t="shared" si="0"/>
        <v>43410.961704000001</v>
      </c>
      <c r="D26" s="18">
        <f t="shared" si="1"/>
        <v>3617.5801419999998</v>
      </c>
      <c r="E26" s="19">
        <f t="shared" si="2"/>
        <v>21.969110174089071</v>
      </c>
      <c r="F26" s="19">
        <f t="shared" si="3"/>
        <v>10.984555087044535</v>
      </c>
      <c r="G26" s="19">
        <f t="shared" si="4"/>
        <v>4.3938220348178145</v>
      </c>
      <c r="H26" s="20">
        <f t="shared" si="5"/>
        <v>20.870654665384617</v>
      </c>
    </row>
    <row r="27" spans="1:8" x14ac:dyDescent="0.3">
      <c r="A27" s="8">
        <f t="shared" si="6"/>
        <v>20</v>
      </c>
      <c r="B27" s="18">
        <v>40963.550000000003</v>
      </c>
      <c r="C27" s="18">
        <f t="shared" si="0"/>
        <v>44338.946520000005</v>
      </c>
      <c r="D27" s="18">
        <f t="shared" si="1"/>
        <v>3694.9122100000004</v>
      </c>
      <c r="E27" s="19">
        <f t="shared" si="2"/>
        <v>22.43873811740891</v>
      </c>
      <c r="F27" s="19">
        <f t="shared" si="3"/>
        <v>11.219369058704455</v>
      </c>
      <c r="G27" s="19">
        <f t="shared" si="4"/>
        <v>4.4877476234817824</v>
      </c>
      <c r="H27" s="20">
        <f t="shared" si="5"/>
        <v>21.316801211538465</v>
      </c>
    </row>
    <row r="28" spans="1:8" x14ac:dyDescent="0.3">
      <c r="A28" s="8">
        <f t="shared" si="6"/>
        <v>21</v>
      </c>
      <c r="B28" s="18">
        <v>41119.35</v>
      </c>
      <c r="C28" s="18">
        <f t="shared" si="0"/>
        <v>44507.584439999999</v>
      </c>
      <c r="D28" s="18">
        <f t="shared" si="1"/>
        <v>3708.9653699999999</v>
      </c>
      <c r="E28" s="19">
        <f t="shared" si="2"/>
        <v>22.524081194331984</v>
      </c>
      <c r="F28" s="19">
        <f t="shared" si="3"/>
        <v>11.262040597165992</v>
      </c>
      <c r="G28" s="19">
        <f t="shared" si="4"/>
        <v>4.5048162388663968</v>
      </c>
      <c r="H28" s="20">
        <f t="shared" si="5"/>
        <v>21.397877134615385</v>
      </c>
    </row>
    <row r="29" spans="1:8" x14ac:dyDescent="0.3">
      <c r="A29" s="8">
        <f t="shared" si="6"/>
        <v>22</v>
      </c>
      <c r="B29" s="18">
        <v>41955.79</v>
      </c>
      <c r="C29" s="18">
        <f t="shared" si="0"/>
        <v>45412.947096000004</v>
      </c>
      <c r="D29" s="18">
        <f t="shared" si="1"/>
        <v>3784.4122580000003</v>
      </c>
      <c r="E29" s="19">
        <f t="shared" si="2"/>
        <v>22.982260676113363</v>
      </c>
      <c r="F29" s="19">
        <f t="shared" si="3"/>
        <v>11.491130338056681</v>
      </c>
      <c r="G29" s="19">
        <f t="shared" si="4"/>
        <v>4.5964521352226724</v>
      </c>
      <c r="H29" s="20">
        <f t="shared" si="5"/>
        <v>21.833147642307694</v>
      </c>
    </row>
    <row r="30" spans="1:8" x14ac:dyDescent="0.3">
      <c r="A30" s="8">
        <f t="shared" si="6"/>
        <v>23</v>
      </c>
      <c r="B30" s="18">
        <v>42901.38</v>
      </c>
      <c r="C30" s="18">
        <f t="shared" si="0"/>
        <v>46436.453711999995</v>
      </c>
      <c r="D30" s="18">
        <f t="shared" si="1"/>
        <v>3869.7044759999999</v>
      </c>
      <c r="E30" s="19">
        <f t="shared" si="2"/>
        <v>23.500229611336032</v>
      </c>
      <c r="F30" s="19">
        <f t="shared" si="3"/>
        <v>11.750114805668016</v>
      </c>
      <c r="G30" s="19">
        <f t="shared" si="4"/>
        <v>4.700045922267206</v>
      </c>
      <c r="H30" s="20">
        <f t="shared" si="5"/>
        <v>22.32521813076923</v>
      </c>
    </row>
    <row r="31" spans="1:8" x14ac:dyDescent="0.3">
      <c r="A31" s="8">
        <f t="shared" si="6"/>
        <v>24</v>
      </c>
      <c r="B31" s="18">
        <v>44320.06</v>
      </c>
      <c r="C31" s="18">
        <f t="shared" si="0"/>
        <v>47972.032943999999</v>
      </c>
      <c r="D31" s="18">
        <f t="shared" si="1"/>
        <v>3997.6694119999997</v>
      </c>
      <c r="E31" s="19">
        <f t="shared" si="2"/>
        <v>24.27734460728745</v>
      </c>
      <c r="F31" s="19">
        <f t="shared" si="3"/>
        <v>12.138672303643725</v>
      </c>
      <c r="G31" s="19">
        <f t="shared" si="4"/>
        <v>4.85546892145749</v>
      </c>
      <c r="H31" s="20">
        <f t="shared" si="5"/>
        <v>23.063477376923075</v>
      </c>
    </row>
    <row r="32" spans="1:8" x14ac:dyDescent="0.3">
      <c r="A32" s="8">
        <f t="shared" si="6"/>
        <v>25</v>
      </c>
      <c r="B32" s="18">
        <v>44415.89</v>
      </c>
      <c r="C32" s="18">
        <f t="shared" si="0"/>
        <v>48075.759336000003</v>
      </c>
      <c r="D32" s="18">
        <f t="shared" si="1"/>
        <v>4006.3132780000001</v>
      </c>
      <c r="E32" s="19">
        <f t="shared" si="2"/>
        <v>24.329837720647774</v>
      </c>
      <c r="F32" s="19">
        <f t="shared" si="3"/>
        <v>12.164918860323887</v>
      </c>
      <c r="G32" s="19">
        <f t="shared" si="4"/>
        <v>4.8659675441295551</v>
      </c>
      <c r="H32" s="20">
        <f t="shared" si="5"/>
        <v>23.113345834615387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48156.441432</v>
      </c>
      <c r="D33" s="18">
        <f t="shared" si="1"/>
        <v>4013.0367860000001</v>
      </c>
      <c r="E33" s="19">
        <f t="shared" si="2"/>
        <v>24.370668740890689</v>
      </c>
      <c r="F33" s="19">
        <f t="shared" si="3"/>
        <v>12.185334370445345</v>
      </c>
      <c r="G33" s="19">
        <f t="shared" si="4"/>
        <v>4.8741337481781377</v>
      </c>
      <c r="H33" s="20">
        <f t="shared" si="5"/>
        <v>23.152135303846155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48247.990824</v>
      </c>
      <c r="D34" s="18">
        <f t="shared" si="1"/>
        <v>4020.6659020000006</v>
      </c>
      <c r="E34" s="19">
        <f t="shared" si="2"/>
        <v>24.416999404858299</v>
      </c>
      <c r="F34" s="19">
        <f t="shared" si="3"/>
        <v>12.208499702429149</v>
      </c>
      <c r="G34" s="19">
        <f t="shared" si="4"/>
        <v>4.8833998809716599</v>
      </c>
      <c r="H34" s="20">
        <f t="shared" si="5"/>
        <v>23.196149434615386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48317.264424000001</v>
      </c>
      <c r="D35" s="18">
        <f t="shared" si="1"/>
        <v>4026.4387019999999</v>
      </c>
      <c r="E35" s="19">
        <f t="shared" si="2"/>
        <v>24.452056894736842</v>
      </c>
      <c r="F35" s="19">
        <f t="shared" si="3"/>
        <v>12.226028447368421</v>
      </c>
      <c r="G35" s="19">
        <f t="shared" si="4"/>
        <v>4.890411378947368</v>
      </c>
      <c r="H35" s="20">
        <f t="shared" si="5"/>
        <v>23.229454050000001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48381.396624000001</v>
      </c>
      <c r="D36" s="18">
        <f t="shared" si="1"/>
        <v>4031.7830520000002</v>
      </c>
      <c r="E36" s="19">
        <f t="shared" si="2"/>
        <v>24.484512461538461</v>
      </c>
      <c r="F36" s="19">
        <f t="shared" si="3"/>
        <v>12.242256230769231</v>
      </c>
      <c r="G36" s="19">
        <f t="shared" si="4"/>
        <v>4.8969024923076923</v>
      </c>
      <c r="H36" s="20">
        <f t="shared" si="5"/>
        <v>23.260286838461539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48440.863679999995</v>
      </c>
      <c r="D37" s="18">
        <f t="shared" si="1"/>
        <v>4036.7386399999996</v>
      </c>
      <c r="E37" s="19">
        <f t="shared" si="2"/>
        <v>24.514607125506071</v>
      </c>
      <c r="F37" s="19">
        <f t="shared" si="3"/>
        <v>12.257303562753036</v>
      </c>
      <c r="G37" s="19">
        <f t="shared" si="4"/>
        <v>4.9029214251012139</v>
      </c>
      <c r="H37" s="20">
        <f t="shared" si="5"/>
        <v>23.288876769230768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48495.903720000002</v>
      </c>
      <c r="D38" s="18">
        <f t="shared" si="1"/>
        <v>4041.3253100000002</v>
      </c>
      <c r="E38" s="19">
        <f t="shared" si="2"/>
        <v>24.542461396761134</v>
      </c>
      <c r="F38" s="19">
        <f t="shared" si="3"/>
        <v>12.271230698380567</v>
      </c>
      <c r="G38" s="19">
        <f t="shared" si="4"/>
        <v>4.9084922793522265</v>
      </c>
      <c r="H38" s="20">
        <f t="shared" si="5"/>
        <v>23.315338326923079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48546.873936000004</v>
      </c>
      <c r="D39" s="18">
        <f t="shared" si="1"/>
        <v>4045.5728279999998</v>
      </c>
      <c r="E39" s="19">
        <f t="shared" si="2"/>
        <v>24.568256040485831</v>
      </c>
      <c r="F39" s="19">
        <f t="shared" si="3"/>
        <v>12.284128020242916</v>
      </c>
      <c r="G39" s="19">
        <f t="shared" si="4"/>
        <v>4.9136512080971659</v>
      </c>
      <c r="H39" s="20">
        <f t="shared" si="5"/>
        <v>23.33984323846154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48594.055752000007</v>
      </c>
      <c r="D40" s="18">
        <f t="shared" si="1"/>
        <v>4049.5046460000008</v>
      </c>
      <c r="E40" s="19">
        <f t="shared" si="2"/>
        <v>24.592133477732798</v>
      </c>
      <c r="F40" s="19">
        <f t="shared" si="3"/>
        <v>12.296066738866399</v>
      </c>
      <c r="G40" s="19">
        <f t="shared" si="4"/>
        <v>4.9184266955465592</v>
      </c>
      <c r="H40" s="20">
        <f t="shared" si="5"/>
        <v>23.362526803846158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48637.784712000001</v>
      </c>
      <c r="D41" s="18">
        <f t="shared" si="1"/>
        <v>4053.1487259999999</v>
      </c>
      <c r="E41" s="19">
        <f t="shared" si="2"/>
        <v>24.614263518218625</v>
      </c>
      <c r="F41" s="19">
        <f t="shared" si="3"/>
        <v>12.307131759109312</v>
      </c>
      <c r="G41" s="19">
        <f t="shared" si="4"/>
        <v>4.9228527036437253</v>
      </c>
      <c r="H41" s="20">
        <f t="shared" si="5"/>
        <v>23.383550342307693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48678.234000000004</v>
      </c>
      <c r="D42" s="22">
        <f t="shared" si="1"/>
        <v>4056.5195000000003</v>
      </c>
      <c r="E42" s="23">
        <f t="shared" si="2"/>
        <v>24.634733805668017</v>
      </c>
      <c r="F42" s="23">
        <f t="shared" si="3"/>
        <v>12.317366902834008</v>
      </c>
      <c r="G42" s="23">
        <f t="shared" si="4"/>
        <v>4.9269467611336033</v>
      </c>
      <c r="H42" s="24">
        <f t="shared" si="5"/>
        <v>23.402997115384618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2"/>
  <sheetViews>
    <sheetView zoomScaleNormal="100" workbookViewId="0">
      <selection activeCell="J12" sqref="J12"/>
    </sheetView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14" ht="14.4" x14ac:dyDescent="0.3">
      <c r="A1" s="1" t="s">
        <v>37</v>
      </c>
      <c r="B1" s="1" t="s">
        <v>54</v>
      </c>
    </row>
    <row r="2" spans="1:14" x14ac:dyDescent="0.3">
      <c r="A2" s="4"/>
      <c r="D2" s="3">
        <f>Inhoud!B4</f>
        <v>44805</v>
      </c>
    </row>
    <row r="3" spans="1:14" ht="14.4" x14ac:dyDescent="0.3">
      <c r="A3" s="1"/>
      <c r="B3" s="1"/>
      <c r="C3" s="5" t="s">
        <v>1</v>
      </c>
      <c r="D3" s="37">
        <f>Inhoud!B6</f>
        <v>1.0824</v>
      </c>
    </row>
    <row r="4" spans="1:14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14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14" s="17" customFormat="1" x14ac:dyDescent="0.3">
      <c r="A6" s="12"/>
      <c r="B6" s="27" t="str">
        <f>'L4'!$B$6</f>
        <v>basis 01/01/2022</v>
      </c>
      <c r="C6" s="13">
        <f>D2</f>
        <v>44805</v>
      </c>
      <c r="D6" s="13">
        <f>C6</f>
        <v>44805</v>
      </c>
      <c r="E6" s="14">
        <v>1</v>
      </c>
      <c r="F6" s="15">
        <v>0.5</v>
      </c>
      <c r="G6" s="16">
        <v>0.2</v>
      </c>
      <c r="H6" s="12"/>
    </row>
    <row r="7" spans="1:14" x14ac:dyDescent="0.3">
      <c r="A7" s="8">
        <v>0</v>
      </c>
      <c r="B7" s="18">
        <v>30897.759999999998</v>
      </c>
      <c r="C7" s="18">
        <f t="shared" ref="C7:C42" si="0">B7*$D$3</f>
        <v>33443.735423999999</v>
      </c>
      <c r="D7" s="18">
        <f t="shared" ref="D7:D42" si="1">B7/12*$D$3</f>
        <v>2786.9779519999997</v>
      </c>
      <c r="E7" s="19">
        <f t="shared" ref="E7:E42" si="2">C7/1976</f>
        <v>16.924967319838057</v>
      </c>
      <c r="F7" s="19">
        <f>E7/2</f>
        <v>8.4624836599190285</v>
      </c>
      <c r="G7" s="19">
        <f>E7/5</f>
        <v>3.3849934639676116</v>
      </c>
      <c r="H7" s="20">
        <f>C7/2080</f>
        <v>16.078718953846153</v>
      </c>
    </row>
    <row r="8" spans="1:14" x14ac:dyDescent="0.3">
      <c r="A8" s="8">
        <f>A7+1</f>
        <v>1</v>
      </c>
      <c r="B8" s="18">
        <v>31597.08</v>
      </c>
      <c r="C8" s="18">
        <f t="shared" si="0"/>
        <v>34200.679392000005</v>
      </c>
      <c r="D8" s="18">
        <f t="shared" si="1"/>
        <v>2850.0566160000003</v>
      </c>
      <c r="E8" s="19">
        <f t="shared" si="2"/>
        <v>17.308036129554658</v>
      </c>
      <c r="F8" s="19">
        <f t="shared" ref="F8:F42" si="3">E8/2</f>
        <v>8.654018064777329</v>
      </c>
      <c r="G8" s="19">
        <f t="shared" ref="G8:G42" si="4">E8/5</f>
        <v>3.4616072259109316</v>
      </c>
      <c r="H8" s="20">
        <f t="shared" ref="H8:H42" si="5">C8/2080</f>
        <v>16.442634323076927</v>
      </c>
    </row>
    <row r="9" spans="1:14" x14ac:dyDescent="0.3">
      <c r="A9" s="8">
        <f t="shared" ref="A9:A42" si="6">A8+1</f>
        <v>2</v>
      </c>
      <c r="B9" s="18">
        <v>32554.9</v>
      </c>
      <c r="C9" s="18">
        <f t="shared" si="0"/>
        <v>35237.423760000005</v>
      </c>
      <c r="D9" s="18">
        <f t="shared" si="1"/>
        <v>2936.4519799999998</v>
      </c>
      <c r="E9" s="19">
        <f t="shared" si="2"/>
        <v>17.832704331983809</v>
      </c>
      <c r="F9" s="19">
        <f t="shared" si="3"/>
        <v>8.9163521659919045</v>
      </c>
      <c r="G9" s="19">
        <f t="shared" si="4"/>
        <v>3.5665408663967617</v>
      </c>
      <c r="H9" s="20">
        <f t="shared" si="5"/>
        <v>16.941069115384618</v>
      </c>
    </row>
    <row r="10" spans="1:14" x14ac:dyDescent="0.3">
      <c r="A10" s="8">
        <f t="shared" si="6"/>
        <v>3</v>
      </c>
      <c r="B10" s="18">
        <v>33633.79</v>
      </c>
      <c r="C10" s="18">
        <f t="shared" si="0"/>
        <v>36405.214295999998</v>
      </c>
      <c r="D10" s="18">
        <f t="shared" si="1"/>
        <v>3033.7678580000002</v>
      </c>
      <c r="E10" s="19">
        <f t="shared" si="2"/>
        <v>18.423691445344129</v>
      </c>
      <c r="F10" s="19">
        <f t="shared" si="3"/>
        <v>9.2118457226720647</v>
      </c>
      <c r="G10" s="19">
        <f t="shared" si="4"/>
        <v>3.6847382890688261</v>
      </c>
      <c r="H10" s="20">
        <f t="shared" si="5"/>
        <v>17.502506873076921</v>
      </c>
    </row>
    <row r="11" spans="1:14" x14ac:dyDescent="0.3">
      <c r="A11" s="8">
        <f t="shared" si="6"/>
        <v>4</v>
      </c>
      <c r="B11" s="18">
        <v>34587.269999999997</v>
      </c>
      <c r="C11" s="18">
        <f t="shared" si="0"/>
        <v>37437.261048</v>
      </c>
      <c r="D11" s="18">
        <f t="shared" si="1"/>
        <v>3119.7717539999994</v>
      </c>
      <c r="E11" s="19">
        <f t="shared" si="2"/>
        <v>18.945982311740892</v>
      </c>
      <c r="F11" s="19">
        <f t="shared" si="3"/>
        <v>9.4729911558704458</v>
      </c>
      <c r="G11" s="19">
        <f t="shared" si="4"/>
        <v>3.7891964623481784</v>
      </c>
      <c r="H11" s="20">
        <f t="shared" si="5"/>
        <v>17.998683196153845</v>
      </c>
      <c r="N11" s="2">
        <f>+D12*13*1.12</f>
        <v>46041.973897920005</v>
      </c>
    </row>
    <row r="12" spans="1:14" x14ac:dyDescent="0.3">
      <c r="A12" s="8">
        <f t="shared" si="6"/>
        <v>5</v>
      </c>
      <c r="B12" s="18">
        <v>35057.910000000003</v>
      </c>
      <c r="C12" s="18">
        <f t="shared" si="0"/>
        <v>37946.681784000008</v>
      </c>
      <c r="D12" s="18">
        <f t="shared" si="1"/>
        <v>3162.2234820000003</v>
      </c>
      <c r="E12" s="19">
        <f t="shared" si="2"/>
        <v>19.203786327935227</v>
      </c>
      <c r="F12" s="19">
        <f t="shared" si="3"/>
        <v>9.6018931639676133</v>
      </c>
      <c r="G12" s="19">
        <f t="shared" si="4"/>
        <v>3.8407572655870452</v>
      </c>
      <c r="H12" s="20">
        <f t="shared" si="5"/>
        <v>18.243597011538466</v>
      </c>
      <c r="J12" s="2">
        <f>+D12*19*1.12</f>
        <v>67292.115696960012</v>
      </c>
      <c r="K12" s="2">
        <f>+J12/3</f>
        <v>22430.705232320004</v>
      </c>
      <c r="L12" s="2">
        <f>+(J34-J12)/3/22</f>
        <v>453.50608837333328</v>
      </c>
    </row>
    <row r="13" spans="1:14" x14ac:dyDescent="0.3">
      <c r="A13" s="8">
        <f t="shared" si="6"/>
        <v>6</v>
      </c>
      <c r="B13" s="18">
        <v>36081.919999999998</v>
      </c>
      <c r="C13" s="18">
        <f t="shared" si="0"/>
        <v>39055.070207999997</v>
      </c>
      <c r="D13" s="18">
        <f t="shared" si="1"/>
        <v>3254.5891839999999</v>
      </c>
      <c r="E13" s="19">
        <f t="shared" si="2"/>
        <v>19.764711643724695</v>
      </c>
      <c r="F13" s="19">
        <f t="shared" si="3"/>
        <v>9.8823558218623475</v>
      </c>
      <c r="G13" s="19">
        <f t="shared" si="4"/>
        <v>3.952942328744939</v>
      </c>
      <c r="H13" s="20">
        <f t="shared" si="5"/>
        <v>18.77647606153846</v>
      </c>
      <c r="J13" s="2">
        <f t="shared" ref="J13:J34" si="7">+D13*19*1.12</f>
        <v>69257.657835520004</v>
      </c>
      <c r="N13" s="2">
        <f>+N11*1.345</f>
        <v>61926.454892702408</v>
      </c>
    </row>
    <row r="14" spans="1:14" x14ac:dyDescent="0.3">
      <c r="A14" s="8">
        <f t="shared" si="6"/>
        <v>7</v>
      </c>
      <c r="B14" s="18">
        <v>36510.99</v>
      </c>
      <c r="C14" s="18">
        <f t="shared" si="0"/>
        <v>39519.495576000001</v>
      </c>
      <c r="D14" s="18">
        <f t="shared" si="1"/>
        <v>3293.2912980000001</v>
      </c>
      <c r="E14" s="19">
        <f t="shared" si="2"/>
        <v>19.999744724696356</v>
      </c>
      <c r="F14" s="19">
        <f t="shared" si="3"/>
        <v>9.999872362348178</v>
      </c>
      <c r="G14" s="19">
        <f t="shared" si="4"/>
        <v>3.9999489449392711</v>
      </c>
      <c r="H14" s="20">
        <f t="shared" si="5"/>
        <v>18.99975748846154</v>
      </c>
      <c r="J14" s="2">
        <f t="shared" si="7"/>
        <v>70081.238821440013</v>
      </c>
      <c r="N14" s="2">
        <f>+N11/12*0.92</f>
        <v>3529.8846655072007</v>
      </c>
    </row>
    <row r="15" spans="1:14" x14ac:dyDescent="0.3">
      <c r="A15" s="8">
        <f t="shared" si="6"/>
        <v>8</v>
      </c>
      <c r="B15" s="18">
        <v>37705.01</v>
      </c>
      <c r="C15" s="18">
        <f t="shared" si="0"/>
        <v>40811.902824000004</v>
      </c>
      <c r="D15" s="18">
        <f t="shared" si="1"/>
        <v>3400.9919020000007</v>
      </c>
      <c r="E15" s="19">
        <f t="shared" si="2"/>
        <v>20.653796975708506</v>
      </c>
      <c r="F15" s="19">
        <f t="shared" si="3"/>
        <v>10.326898487854253</v>
      </c>
      <c r="G15" s="19">
        <f t="shared" si="4"/>
        <v>4.130759395141701</v>
      </c>
      <c r="H15" s="20">
        <f t="shared" si="5"/>
        <v>19.621107126923079</v>
      </c>
      <c r="J15" s="2">
        <f t="shared" si="7"/>
        <v>72373.107674560029</v>
      </c>
    </row>
    <row r="16" spans="1:14" x14ac:dyDescent="0.3">
      <c r="A16" s="8">
        <f t="shared" si="6"/>
        <v>9</v>
      </c>
      <c r="B16" s="18">
        <v>38090.53</v>
      </c>
      <c r="C16" s="18">
        <f t="shared" si="0"/>
        <v>41229.189672</v>
      </c>
      <c r="D16" s="18">
        <f t="shared" si="1"/>
        <v>3435.7658059999999</v>
      </c>
      <c r="E16" s="19">
        <f t="shared" si="2"/>
        <v>20.864974530364371</v>
      </c>
      <c r="F16" s="19">
        <f t="shared" si="3"/>
        <v>10.432487265182186</v>
      </c>
      <c r="G16" s="19">
        <f t="shared" si="4"/>
        <v>4.1729949060728746</v>
      </c>
      <c r="H16" s="20">
        <f t="shared" si="5"/>
        <v>19.821725803846153</v>
      </c>
      <c r="J16" s="2">
        <f t="shared" si="7"/>
        <v>73113.096351680011</v>
      </c>
      <c r="N16" s="2">
        <f>+N14+N13</f>
        <v>65456.339558209605</v>
      </c>
    </row>
    <row r="17" spans="1:14" x14ac:dyDescent="0.3">
      <c r="A17" s="8">
        <f t="shared" si="6"/>
        <v>10</v>
      </c>
      <c r="B17" s="18">
        <v>39240.67</v>
      </c>
      <c r="C17" s="18">
        <f t="shared" si="0"/>
        <v>42474.101208</v>
      </c>
      <c r="D17" s="18">
        <f t="shared" si="1"/>
        <v>3539.5084340000003</v>
      </c>
      <c r="E17" s="19">
        <f t="shared" si="2"/>
        <v>21.494990489878543</v>
      </c>
      <c r="F17" s="19">
        <f t="shared" si="3"/>
        <v>10.747495244939271</v>
      </c>
      <c r="G17" s="19">
        <f t="shared" si="4"/>
        <v>4.2989980979757085</v>
      </c>
      <c r="H17" s="20">
        <f t="shared" si="5"/>
        <v>20.420240965384615</v>
      </c>
      <c r="J17" s="2">
        <f t="shared" si="7"/>
        <v>75320.739475520008</v>
      </c>
    </row>
    <row r="18" spans="1:14" x14ac:dyDescent="0.3">
      <c r="A18" s="8">
        <f t="shared" si="6"/>
        <v>11</v>
      </c>
      <c r="B18" s="18">
        <v>39584.980000000003</v>
      </c>
      <c r="C18" s="18">
        <f t="shared" si="0"/>
        <v>42846.782352000002</v>
      </c>
      <c r="D18" s="18">
        <f t="shared" si="1"/>
        <v>3570.565196</v>
      </c>
      <c r="E18" s="19">
        <f t="shared" si="2"/>
        <v>21.68359430769231</v>
      </c>
      <c r="F18" s="19">
        <f t="shared" si="3"/>
        <v>10.841797153846155</v>
      </c>
      <c r="G18" s="19">
        <f t="shared" si="4"/>
        <v>4.3367188615384622</v>
      </c>
      <c r="H18" s="20">
        <f t="shared" si="5"/>
        <v>20.599414592307692</v>
      </c>
      <c r="J18" s="2">
        <f t="shared" si="7"/>
        <v>75981.62737088</v>
      </c>
      <c r="N18" s="2">
        <f>+N16*1.03</f>
        <v>67420.0297449559</v>
      </c>
    </row>
    <row r="19" spans="1:14" x14ac:dyDescent="0.3">
      <c r="A19" s="8">
        <f t="shared" si="6"/>
        <v>12</v>
      </c>
      <c r="B19" s="18">
        <v>40694.14</v>
      </c>
      <c r="C19" s="18">
        <f t="shared" si="0"/>
        <v>44047.337136000002</v>
      </c>
      <c r="D19" s="18">
        <f t="shared" si="1"/>
        <v>3670.6114280000002</v>
      </c>
      <c r="E19" s="19">
        <f t="shared" si="2"/>
        <v>22.291162518218623</v>
      </c>
      <c r="F19" s="19">
        <f t="shared" si="3"/>
        <v>11.145581259109312</v>
      </c>
      <c r="G19" s="19">
        <f t="shared" si="4"/>
        <v>4.4582325036437247</v>
      </c>
      <c r="H19" s="20">
        <f t="shared" si="5"/>
        <v>21.176604392307695</v>
      </c>
      <c r="J19" s="2">
        <f t="shared" si="7"/>
        <v>78110.611187840012</v>
      </c>
    </row>
    <row r="20" spans="1:14" x14ac:dyDescent="0.3">
      <c r="A20" s="8">
        <f t="shared" si="6"/>
        <v>13</v>
      </c>
      <c r="B20" s="18">
        <v>40999.15</v>
      </c>
      <c r="C20" s="18">
        <f t="shared" si="0"/>
        <v>44377.479960000004</v>
      </c>
      <c r="D20" s="18">
        <f t="shared" si="1"/>
        <v>3698.1233299999999</v>
      </c>
      <c r="E20" s="19">
        <f t="shared" si="2"/>
        <v>22.458238846153847</v>
      </c>
      <c r="F20" s="19">
        <f t="shared" si="3"/>
        <v>11.229119423076924</v>
      </c>
      <c r="G20" s="19">
        <f t="shared" si="4"/>
        <v>4.4916477692307692</v>
      </c>
      <c r="H20" s="20">
        <f t="shared" si="5"/>
        <v>21.335326903846155</v>
      </c>
      <c r="J20" s="2">
        <f t="shared" si="7"/>
        <v>78696.064462399998</v>
      </c>
    </row>
    <row r="21" spans="1:14" x14ac:dyDescent="0.3">
      <c r="A21" s="8">
        <f t="shared" si="6"/>
        <v>14</v>
      </c>
      <c r="B21" s="18">
        <v>42070.73</v>
      </c>
      <c r="C21" s="18">
        <f t="shared" si="0"/>
        <v>45537.358152000008</v>
      </c>
      <c r="D21" s="18">
        <f t="shared" si="1"/>
        <v>3794.7798460000004</v>
      </c>
      <c r="E21" s="19">
        <f t="shared" si="2"/>
        <v>23.045221736842109</v>
      </c>
      <c r="F21" s="19">
        <f t="shared" si="3"/>
        <v>11.522610868421054</v>
      </c>
      <c r="G21" s="19">
        <f t="shared" si="4"/>
        <v>4.6090443473684219</v>
      </c>
      <c r="H21" s="20">
        <f t="shared" si="5"/>
        <v>21.892960650000003</v>
      </c>
      <c r="J21" s="2">
        <f t="shared" si="7"/>
        <v>80752.915122880018</v>
      </c>
    </row>
    <row r="22" spans="1:14" x14ac:dyDescent="0.3">
      <c r="A22" s="8">
        <f t="shared" si="6"/>
        <v>15</v>
      </c>
      <c r="B22" s="18">
        <v>42339.99</v>
      </c>
      <c r="C22" s="18">
        <f t="shared" si="0"/>
        <v>45828.805176000002</v>
      </c>
      <c r="D22" s="18">
        <f t="shared" si="1"/>
        <v>3819.067098</v>
      </c>
      <c r="E22" s="19">
        <f t="shared" si="2"/>
        <v>23.192715170040486</v>
      </c>
      <c r="F22" s="19">
        <f t="shared" si="3"/>
        <v>11.596357585020243</v>
      </c>
      <c r="G22" s="19">
        <f t="shared" si="4"/>
        <v>4.6385430340080971</v>
      </c>
      <c r="H22" s="20">
        <f t="shared" si="5"/>
        <v>22.033079411538463</v>
      </c>
      <c r="J22" s="2">
        <f t="shared" si="7"/>
        <v>81269.747845440012</v>
      </c>
    </row>
    <row r="23" spans="1:14" x14ac:dyDescent="0.3">
      <c r="A23" s="8">
        <f t="shared" si="6"/>
        <v>16</v>
      </c>
      <c r="B23" s="18">
        <v>43404.57</v>
      </c>
      <c r="C23" s="18">
        <f t="shared" si="0"/>
        <v>46981.106568000003</v>
      </c>
      <c r="D23" s="18">
        <f t="shared" si="1"/>
        <v>3915.0922140000002</v>
      </c>
      <c r="E23" s="19">
        <f t="shared" si="2"/>
        <v>23.775863647773281</v>
      </c>
      <c r="F23" s="19">
        <f t="shared" si="3"/>
        <v>11.887931823886641</v>
      </c>
      <c r="G23" s="19">
        <f t="shared" si="4"/>
        <v>4.7551727295546566</v>
      </c>
      <c r="H23" s="20">
        <f t="shared" si="5"/>
        <v>22.587070465384617</v>
      </c>
      <c r="J23" s="2">
        <f t="shared" si="7"/>
        <v>83313.162313920009</v>
      </c>
    </row>
    <row r="24" spans="1:14" x14ac:dyDescent="0.3">
      <c r="A24" s="8">
        <f t="shared" si="6"/>
        <v>17</v>
      </c>
      <c r="B24" s="18">
        <v>43666.97</v>
      </c>
      <c r="C24" s="18">
        <f t="shared" si="0"/>
        <v>47265.128328000006</v>
      </c>
      <c r="D24" s="18">
        <f t="shared" si="1"/>
        <v>3938.7606940000005</v>
      </c>
      <c r="E24" s="19">
        <f t="shared" si="2"/>
        <v>23.919599356275306</v>
      </c>
      <c r="F24" s="19">
        <f t="shared" si="3"/>
        <v>11.959799678137653</v>
      </c>
      <c r="G24" s="19">
        <f t="shared" si="4"/>
        <v>4.783919871255061</v>
      </c>
      <c r="H24" s="20">
        <f t="shared" si="5"/>
        <v>22.723619388461543</v>
      </c>
      <c r="J24" s="2">
        <f t="shared" si="7"/>
        <v>83816.827568320019</v>
      </c>
    </row>
    <row r="25" spans="1:14" x14ac:dyDescent="0.3">
      <c r="A25" s="8">
        <f t="shared" si="6"/>
        <v>18</v>
      </c>
      <c r="B25" s="18">
        <v>44697.98</v>
      </c>
      <c r="C25" s="18">
        <f t="shared" si="0"/>
        <v>48381.093552000006</v>
      </c>
      <c r="D25" s="18">
        <f t="shared" si="1"/>
        <v>4031.7577960000003</v>
      </c>
      <c r="E25" s="19">
        <f t="shared" si="2"/>
        <v>24.484359085020245</v>
      </c>
      <c r="F25" s="19">
        <f t="shared" si="3"/>
        <v>12.242179542510122</v>
      </c>
      <c r="G25" s="19">
        <f t="shared" si="4"/>
        <v>4.8968718170040493</v>
      </c>
      <c r="H25" s="20">
        <f t="shared" si="5"/>
        <v>23.260141130769235</v>
      </c>
      <c r="J25" s="2">
        <f t="shared" si="7"/>
        <v>85795.805898880004</v>
      </c>
    </row>
    <row r="26" spans="1:14" x14ac:dyDescent="0.3">
      <c r="A26" s="8">
        <f t="shared" si="6"/>
        <v>19</v>
      </c>
      <c r="B26" s="18">
        <v>44928.61</v>
      </c>
      <c r="C26" s="18">
        <f t="shared" si="0"/>
        <v>48630.727464000003</v>
      </c>
      <c r="D26" s="18">
        <f t="shared" si="1"/>
        <v>4052.560622</v>
      </c>
      <c r="E26" s="19">
        <f t="shared" si="2"/>
        <v>24.61069203643725</v>
      </c>
      <c r="F26" s="19">
        <f t="shared" si="3"/>
        <v>12.305346018218625</v>
      </c>
      <c r="G26" s="19">
        <f t="shared" si="4"/>
        <v>4.9221384072874503</v>
      </c>
      <c r="H26" s="20">
        <f t="shared" si="5"/>
        <v>23.380157434615388</v>
      </c>
      <c r="J26" s="2">
        <f t="shared" si="7"/>
        <v>86238.490036160001</v>
      </c>
    </row>
    <row r="27" spans="1:14" x14ac:dyDescent="0.3">
      <c r="A27" s="8">
        <f t="shared" si="6"/>
        <v>20</v>
      </c>
      <c r="B27" s="18">
        <v>45929.51</v>
      </c>
      <c r="C27" s="18">
        <f t="shared" si="0"/>
        <v>49714.101624000003</v>
      </c>
      <c r="D27" s="18">
        <f t="shared" si="1"/>
        <v>4142.8418020000008</v>
      </c>
      <c r="E27" s="19">
        <f t="shared" si="2"/>
        <v>25.158958311740893</v>
      </c>
      <c r="F27" s="19">
        <f t="shared" si="3"/>
        <v>12.579479155870446</v>
      </c>
      <c r="G27" s="19">
        <f t="shared" si="4"/>
        <v>5.0317916623481782</v>
      </c>
      <c r="H27" s="20">
        <f t="shared" si="5"/>
        <v>23.901010396153847</v>
      </c>
      <c r="J27" s="2">
        <f t="shared" si="7"/>
        <v>88159.673546560021</v>
      </c>
    </row>
    <row r="28" spans="1:14" x14ac:dyDescent="0.3">
      <c r="A28" s="8">
        <f t="shared" si="6"/>
        <v>21</v>
      </c>
      <c r="B28" s="18">
        <v>46131.7</v>
      </c>
      <c r="C28" s="18">
        <f t="shared" si="0"/>
        <v>49932.952079999995</v>
      </c>
      <c r="D28" s="18">
        <f t="shared" si="1"/>
        <v>4161.0793399999993</v>
      </c>
      <c r="E28" s="19">
        <f t="shared" si="2"/>
        <v>25.269712591093114</v>
      </c>
      <c r="F28" s="19">
        <f t="shared" si="3"/>
        <v>12.634856295546557</v>
      </c>
      <c r="G28" s="19">
        <f t="shared" si="4"/>
        <v>5.0539425182186228</v>
      </c>
      <c r="H28" s="20">
        <f t="shared" si="5"/>
        <v>24.006226961538459</v>
      </c>
      <c r="J28" s="2">
        <f t="shared" si="7"/>
        <v>88547.768355199994</v>
      </c>
    </row>
    <row r="29" spans="1:14" x14ac:dyDescent="0.3">
      <c r="A29" s="8">
        <f t="shared" si="6"/>
        <v>22</v>
      </c>
      <c r="B29" s="18">
        <v>47120.11</v>
      </c>
      <c r="C29" s="18">
        <f t="shared" si="0"/>
        <v>51002.807064000001</v>
      </c>
      <c r="D29" s="18">
        <f t="shared" si="1"/>
        <v>4250.2339220000003</v>
      </c>
      <c r="E29" s="19">
        <f t="shared" si="2"/>
        <v>25.811137178137653</v>
      </c>
      <c r="F29" s="19">
        <f t="shared" si="3"/>
        <v>12.905568589068826</v>
      </c>
      <c r="G29" s="19">
        <f t="shared" si="4"/>
        <v>5.1622274356275302</v>
      </c>
      <c r="H29" s="20">
        <f t="shared" si="5"/>
        <v>24.520580319230771</v>
      </c>
      <c r="J29" s="2">
        <f t="shared" si="7"/>
        <v>90444.977860160012</v>
      </c>
    </row>
    <row r="30" spans="1:14" x14ac:dyDescent="0.3">
      <c r="A30" s="8">
        <f t="shared" si="6"/>
        <v>23</v>
      </c>
      <c r="B30" s="18">
        <v>48749.8</v>
      </c>
      <c r="C30" s="18">
        <f t="shared" si="0"/>
        <v>52766.783520000005</v>
      </c>
      <c r="D30" s="18">
        <f t="shared" si="1"/>
        <v>4397.2319600000001</v>
      </c>
      <c r="E30" s="19">
        <f t="shared" si="2"/>
        <v>26.703837813765183</v>
      </c>
      <c r="F30" s="19">
        <f t="shared" si="3"/>
        <v>13.351918906882592</v>
      </c>
      <c r="G30" s="19">
        <f t="shared" si="4"/>
        <v>5.3407675627530367</v>
      </c>
      <c r="H30" s="20">
        <f t="shared" si="5"/>
        <v>25.368645923076926</v>
      </c>
      <c r="J30" s="2">
        <f t="shared" si="7"/>
        <v>93573.096108800004</v>
      </c>
    </row>
    <row r="31" spans="1:14" x14ac:dyDescent="0.3">
      <c r="A31" s="8">
        <f t="shared" si="6"/>
        <v>24</v>
      </c>
      <c r="B31" s="18">
        <v>50361.94</v>
      </c>
      <c r="C31" s="18">
        <f t="shared" si="0"/>
        <v>54511.763856000005</v>
      </c>
      <c r="D31" s="18">
        <f t="shared" si="1"/>
        <v>4542.6469880000004</v>
      </c>
      <c r="E31" s="19">
        <f t="shared" si="2"/>
        <v>27.586925028340083</v>
      </c>
      <c r="F31" s="19">
        <f t="shared" si="3"/>
        <v>13.793462514170042</v>
      </c>
      <c r="G31" s="19">
        <f t="shared" si="4"/>
        <v>5.5173850056680163</v>
      </c>
      <c r="H31" s="20">
        <f t="shared" si="5"/>
        <v>26.207578776923079</v>
      </c>
      <c r="J31" s="2">
        <f t="shared" si="7"/>
        <v>96667.527904640025</v>
      </c>
    </row>
    <row r="32" spans="1:14" x14ac:dyDescent="0.3">
      <c r="A32" s="8">
        <f t="shared" si="6"/>
        <v>25</v>
      </c>
      <c r="B32" s="18">
        <v>50470.86</v>
      </c>
      <c r="C32" s="18">
        <f t="shared" si="0"/>
        <v>54629.658864000005</v>
      </c>
      <c r="D32" s="18">
        <f t="shared" si="1"/>
        <v>4552.4715719999995</v>
      </c>
      <c r="E32" s="19">
        <f t="shared" si="2"/>
        <v>27.646588493927126</v>
      </c>
      <c r="F32" s="19">
        <f t="shared" si="3"/>
        <v>13.823294246963563</v>
      </c>
      <c r="G32" s="19">
        <f t="shared" si="4"/>
        <v>5.5293176987854249</v>
      </c>
      <c r="H32" s="20">
        <f t="shared" si="5"/>
        <v>26.264259069230771</v>
      </c>
      <c r="J32" s="2">
        <f t="shared" si="7"/>
        <v>96876.595052160003</v>
      </c>
    </row>
    <row r="33" spans="1:10" x14ac:dyDescent="0.3">
      <c r="A33" s="8">
        <f t="shared" si="6"/>
        <v>26</v>
      </c>
      <c r="B33" s="18">
        <v>50555.55</v>
      </c>
      <c r="C33" s="18">
        <f t="shared" si="0"/>
        <v>54721.327320000004</v>
      </c>
      <c r="D33" s="18">
        <f t="shared" si="1"/>
        <v>4560.1106100000006</v>
      </c>
      <c r="E33" s="19">
        <f t="shared" si="2"/>
        <v>27.692979412955467</v>
      </c>
      <c r="F33" s="19">
        <f t="shared" si="3"/>
        <v>13.846489706477733</v>
      </c>
      <c r="G33" s="19">
        <f t="shared" si="4"/>
        <v>5.5385958825910935</v>
      </c>
      <c r="H33" s="20">
        <f t="shared" si="5"/>
        <v>26.308330442307692</v>
      </c>
      <c r="J33" s="2">
        <f t="shared" si="7"/>
        <v>97039.153780800014</v>
      </c>
    </row>
    <row r="34" spans="1:10" x14ac:dyDescent="0.3">
      <c r="A34" s="8">
        <f t="shared" si="6"/>
        <v>27</v>
      </c>
      <c r="B34" s="18">
        <v>50651.6</v>
      </c>
      <c r="C34" s="18">
        <f t="shared" si="0"/>
        <v>54825.291839999998</v>
      </c>
      <c r="D34" s="18">
        <f t="shared" si="1"/>
        <v>4568.7743199999995</v>
      </c>
      <c r="E34" s="19">
        <f t="shared" si="2"/>
        <v>27.745593036437246</v>
      </c>
      <c r="F34" s="19">
        <f t="shared" si="3"/>
        <v>13.872796518218623</v>
      </c>
      <c r="G34" s="19">
        <f t="shared" si="4"/>
        <v>5.5491186072874488</v>
      </c>
      <c r="H34" s="20">
        <f t="shared" si="5"/>
        <v>26.358313384615382</v>
      </c>
      <c r="J34" s="2">
        <f t="shared" si="7"/>
        <v>97223.517529600009</v>
      </c>
    </row>
    <row r="35" spans="1:10" x14ac:dyDescent="0.3">
      <c r="A35" s="8">
        <f t="shared" si="6"/>
        <v>28</v>
      </c>
      <c r="B35" s="18">
        <v>50724.33</v>
      </c>
      <c r="C35" s="18">
        <f t="shared" si="0"/>
        <v>54904.014792000002</v>
      </c>
      <c r="D35" s="18">
        <f t="shared" si="1"/>
        <v>4575.3345660000005</v>
      </c>
      <c r="E35" s="19">
        <f t="shared" si="2"/>
        <v>27.785432587044536</v>
      </c>
      <c r="F35" s="19">
        <f t="shared" si="3"/>
        <v>13.892716293522268</v>
      </c>
      <c r="G35" s="19">
        <f t="shared" si="4"/>
        <v>5.5570865174089068</v>
      </c>
      <c r="H35" s="20">
        <f t="shared" si="5"/>
        <v>26.39616095769231</v>
      </c>
    </row>
    <row r="36" spans="1:10" x14ac:dyDescent="0.3">
      <c r="A36" s="8">
        <f t="shared" si="6"/>
        <v>29</v>
      </c>
      <c r="B36" s="18">
        <v>50791.66</v>
      </c>
      <c r="C36" s="18">
        <f t="shared" si="0"/>
        <v>54976.892784000003</v>
      </c>
      <c r="D36" s="18">
        <f t="shared" si="1"/>
        <v>4581.4077319999997</v>
      </c>
      <c r="E36" s="19">
        <f t="shared" si="2"/>
        <v>27.822314161943321</v>
      </c>
      <c r="F36" s="19">
        <f t="shared" si="3"/>
        <v>13.911157080971661</v>
      </c>
      <c r="G36" s="19">
        <f t="shared" si="4"/>
        <v>5.5644628323886645</v>
      </c>
      <c r="H36" s="20">
        <f t="shared" si="5"/>
        <v>26.431198453846154</v>
      </c>
    </row>
    <row r="37" spans="1:10" x14ac:dyDescent="0.3">
      <c r="A37" s="8">
        <f t="shared" si="6"/>
        <v>30</v>
      </c>
      <c r="B37" s="18">
        <v>50854.09</v>
      </c>
      <c r="C37" s="18">
        <f t="shared" si="0"/>
        <v>55044.467015999995</v>
      </c>
      <c r="D37" s="18">
        <f t="shared" si="1"/>
        <v>4587.0389179999993</v>
      </c>
      <c r="E37" s="19">
        <f t="shared" si="2"/>
        <v>27.856511647773278</v>
      </c>
      <c r="F37" s="19">
        <f t="shared" si="3"/>
        <v>13.928255823886639</v>
      </c>
      <c r="G37" s="19">
        <f t="shared" si="4"/>
        <v>5.5713023295546558</v>
      </c>
      <c r="H37" s="20">
        <f t="shared" si="5"/>
        <v>26.463686065384614</v>
      </c>
    </row>
    <row r="38" spans="1:10" x14ac:dyDescent="0.3">
      <c r="A38" s="8">
        <f t="shared" si="6"/>
        <v>31</v>
      </c>
      <c r="B38" s="18">
        <v>50911.87</v>
      </c>
      <c r="C38" s="18">
        <f t="shared" si="0"/>
        <v>55107.008088000002</v>
      </c>
      <c r="D38" s="18">
        <f t="shared" si="1"/>
        <v>4592.2506739999999</v>
      </c>
      <c r="E38" s="19">
        <f t="shared" si="2"/>
        <v>27.888161987854254</v>
      </c>
      <c r="F38" s="19">
        <f t="shared" si="3"/>
        <v>13.944080993927127</v>
      </c>
      <c r="G38" s="19">
        <f t="shared" si="4"/>
        <v>5.5776323975708504</v>
      </c>
      <c r="H38" s="20">
        <f t="shared" si="5"/>
        <v>26.493753888461541</v>
      </c>
    </row>
    <row r="39" spans="1:10" x14ac:dyDescent="0.3">
      <c r="A39" s="8">
        <f t="shared" si="6"/>
        <v>32</v>
      </c>
      <c r="B39" s="18">
        <v>50965.38</v>
      </c>
      <c r="C39" s="18">
        <f t="shared" si="0"/>
        <v>55164.927312</v>
      </c>
      <c r="D39" s="18">
        <f t="shared" si="1"/>
        <v>4597.077276</v>
      </c>
      <c r="E39" s="19">
        <f t="shared" si="2"/>
        <v>27.917473336032387</v>
      </c>
      <c r="F39" s="19">
        <f t="shared" si="3"/>
        <v>13.958736668016194</v>
      </c>
      <c r="G39" s="19">
        <f t="shared" si="4"/>
        <v>5.5834946672064776</v>
      </c>
      <c r="H39" s="20">
        <f t="shared" si="5"/>
        <v>26.521599669230771</v>
      </c>
    </row>
    <row r="40" spans="1:10" x14ac:dyDescent="0.3">
      <c r="A40" s="8">
        <f t="shared" si="6"/>
        <v>33</v>
      </c>
      <c r="B40" s="18">
        <v>51014.92</v>
      </c>
      <c r="C40" s="18">
        <f t="shared" si="0"/>
        <v>55218.549407999999</v>
      </c>
      <c r="D40" s="18">
        <f t="shared" si="1"/>
        <v>4601.5457839999999</v>
      </c>
      <c r="E40" s="19">
        <f t="shared" si="2"/>
        <v>27.944610024291496</v>
      </c>
      <c r="F40" s="19">
        <f t="shared" si="3"/>
        <v>13.972305012145748</v>
      </c>
      <c r="G40" s="19">
        <f t="shared" si="4"/>
        <v>5.5889220048582988</v>
      </c>
      <c r="H40" s="20">
        <f t="shared" si="5"/>
        <v>26.547379523076923</v>
      </c>
    </row>
    <row r="41" spans="1:10" x14ac:dyDescent="0.3">
      <c r="A41" s="8">
        <f t="shared" si="6"/>
        <v>34</v>
      </c>
      <c r="B41" s="18">
        <v>51060.82</v>
      </c>
      <c r="C41" s="18">
        <f t="shared" si="0"/>
        <v>55268.231568000003</v>
      </c>
      <c r="D41" s="18">
        <f t="shared" si="1"/>
        <v>4605.6859640000002</v>
      </c>
      <c r="E41" s="19">
        <f t="shared" si="2"/>
        <v>27.969752817813767</v>
      </c>
      <c r="F41" s="19">
        <f t="shared" si="3"/>
        <v>13.984876408906883</v>
      </c>
      <c r="G41" s="19">
        <f t="shared" si="4"/>
        <v>5.5939505635627533</v>
      </c>
      <c r="H41" s="20">
        <f t="shared" si="5"/>
        <v>26.571265176923077</v>
      </c>
    </row>
    <row r="42" spans="1:10" x14ac:dyDescent="0.3">
      <c r="A42" s="21">
        <f t="shared" si="6"/>
        <v>35</v>
      </c>
      <c r="B42" s="22">
        <v>51103.28</v>
      </c>
      <c r="C42" s="22">
        <f t="shared" si="0"/>
        <v>55314.190272</v>
      </c>
      <c r="D42" s="22">
        <f t="shared" si="1"/>
        <v>4609.515856</v>
      </c>
      <c r="E42" s="23">
        <f t="shared" si="2"/>
        <v>27.99301127125506</v>
      </c>
      <c r="F42" s="23">
        <f t="shared" si="3"/>
        <v>13.99650563562753</v>
      </c>
      <c r="G42" s="23">
        <f t="shared" si="4"/>
        <v>5.5986022542510119</v>
      </c>
      <c r="H42" s="24">
        <f t="shared" si="5"/>
        <v>26.593360707692309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Geert De Sloovere</cp:lastModifiedBy>
  <cp:lastPrinted>2021-06-04T12:35:45Z</cp:lastPrinted>
  <dcterms:created xsi:type="dcterms:W3CDTF">2021-06-01T12:57:59Z</dcterms:created>
  <dcterms:modified xsi:type="dcterms:W3CDTF">2022-12-15T09:34:25Z</dcterms:modified>
</cp:coreProperties>
</file>