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Z:\Afdeling Voorzieningenbeleid\Index\SALARISSCHAAL\"/>
    </mc:Choice>
  </mc:AlternateContent>
  <xr:revisionPtr revIDLastSave="0" documentId="13_ncr:1_{A2AD3232-0F1E-46E0-8FA6-9714420D0611}" xr6:coauthVersionLast="47" xr6:coauthVersionMax="47" xr10:uidLastSave="{00000000-0000-0000-0000-000000000000}"/>
  <bookViews>
    <workbookView xWindow="-108" yWindow="-108" windowWidth="23256" windowHeight="12576" tabRatio="783" xr2:uid="{00000000-000D-0000-FFFF-FFFF00000000}"/>
  </bookViews>
  <sheets>
    <sheet name="Inhoud" sheetId="2" r:id="rId1"/>
    <sheet name="L4" sheetId="1" r:id="rId2"/>
    <sheet name="L3" sheetId="3" r:id="rId3"/>
    <sheet name="L2" sheetId="4" r:id="rId4"/>
    <sheet name="A2" sheetId="5" r:id="rId5"/>
    <sheet name="A1" sheetId="6" r:id="rId6"/>
    <sheet name="B2B" sheetId="7" r:id="rId7"/>
    <sheet name="B2A" sheetId="8" r:id="rId8"/>
    <sheet name="B1C" sheetId="9" r:id="rId9"/>
    <sheet name="B1B" sheetId="10" r:id="rId10"/>
    <sheet name="B1A" sheetId="11" r:id="rId11"/>
    <sheet name="B1A BIS" sheetId="12" r:id="rId12"/>
    <sheet name="MV2" sheetId="13" r:id="rId13"/>
    <sheet name="MV1" sheetId="14" r:id="rId14"/>
    <sheet name="L1" sheetId="15" r:id="rId15"/>
    <sheet name="K5" sheetId="16" r:id="rId16"/>
    <sheet name="K3" sheetId="17" r:id="rId17"/>
    <sheet name="K2" sheetId="18" r:id="rId18"/>
    <sheet name="K1" sheetId="19" r:id="rId19"/>
    <sheet name="G1" sheetId="20" r:id="rId20"/>
    <sheet name="GS" sheetId="21" r:id="rId21"/>
    <sheet name="GEW" sheetId="22" r:id="rId22"/>
  </sheets>
  <definedNames>
    <definedName name="_xlnm.Print_Area" localSheetId="5">'A1'!$A$1:$H$42</definedName>
    <definedName name="_xlnm.Print_Area" localSheetId="4">'A2'!$A$1:$H$42</definedName>
    <definedName name="_xlnm.Print_Area" localSheetId="10">B1A!$A$1:$H$42</definedName>
    <definedName name="_xlnm.Print_Area" localSheetId="11">'B1A BIS'!$A$1:$H$42</definedName>
    <definedName name="_xlnm.Print_Area" localSheetId="9">B1B!$A$1:$H$42</definedName>
    <definedName name="_xlnm.Print_Area" localSheetId="8">B1C!$A$1:$H$42</definedName>
    <definedName name="_xlnm.Print_Area" localSheetId="7">B2A!$A$1:$H$42</definedName>
    <definedName name="_xlnm.Print_Area" localSheetId="6">B2B!$A$1:$H$42</definedName>
    <definedName name="_xlnm.Print_Area" localSheetId="19">'G1'!$A$1:$H$42</definedName>
    <definedName name="_xlnm.Print_Area" localSheetId="21">GEW!$A$1:$H$42</definedName>
    <definedName name="_xlnm.Print_Area" localSheetId="20">GS!$A$1:$H$42</definedName>
    <definedName name="_xlnm.Print_Area" localSheetId="18">'K1'!$A$1:$H$42</definedName>
    <definedName name="_xlnm.Print_Area" localSheetId="17">'K2'!$A$1:$H$42</definedName>
    <definedName name="_xlnm.Print_Area" localSheetId="16">'K3'!$A$1:$H$42</definedName>
    <definedName name="_xlnm.Print_Area" localSheetId="15">'K5'!$A$1:$H$42</definedName>
    <definedName name="_xlnm.Print_Area" localSheetId="14">'L1'!$A$1:$H$42</definedName>
    <definedName name="_xlnm.Print_Area" localSheetId="3">'L2'!$A$1:$H$42</definedName>
    <definedName name="_xlnm.Print_Area" localSheetId="2">'L3'!$A$1:$H$42</definedName>
    <definedName name="_xlnm.Print_Area" localSheetId="1">'L4'!$A$1:$H$43</definedName>
    <definedName name="_xlnm.Print_Area" localSheetId="13">'MV1'!$A$1:$H$42</definedName>
    <definedName name="_xlnm.Print_Area" localSheetId="12">'MV2'!$A$1:$H$42</definedName>
    <definedName name="Z_3515F0C3_212C_11D6_9FA4_00105AF813F4_.wvu.Cols" localSheetId="5" hidden="1">'A1'!#REF!</definedName>
    <definedName name="Z_3515F0C3_212C_11D6_9FA4_00105AF813F4_.wvu.Cols" localSheetId="4" hidden="1">'A2'!#REF!</definedName>
    <definedName name="Z_3515F0C3_212C_11D6_9FA4_00105AF813F4_.wvu.Cols" localSheetId="10" hidden="1">B1A!#REF!</definedName>
    <definedName name="Z_3515F0C3_212C_11D6_9FA4_00105AF813F4_.wvu.Cols" localSheetId="11" hidden="1">'B1A BIS'!#REF!</definedName>
    <definedName name="Z_3515F0C3_212C_11D6_9FA4_00105AF813F4_.wvu.Cols" localSheetId="9" hidden="1">B1B!#REF!</definedName>
    <definedName name="Z_3515F0C3_212C_11D6_9FA4_00105AF813F4_.wvu.Cols" localSheetId="8" hidden="1">B1C!#REF!</definedName>
    <definedName name="Z_3515F0C3_212C_11D6_9FA4_00105AF813F4_.wvu.Cols" localSheetId="7" hidden="1">B2A!#REF!</definedName>
    <definedName name="Z_3515F0C3_212C_11D6_9FA4_00105AF813F4_.wvu.Cols" localSheetId="6" hidden="1">B2B!#REF!</definedName>
    <definedName name="Z_3515F0C3_212C_11D6_9FA4_00105AF813F4_.wvu.Cols" localSheetId="19" hidden="1">'G1'!#REF!</definedName>
    <definedName name="Z_3515F0C3_212C_11D6_9FA4_00105AF813F4_.wvu.Cols" localSheetId="21" hidden="1">GEW!#REF!</definedName>
    <definedName name="Z_3515F0C3_212C_11D6_9FA4_00105AF813F4_.wvu.Cols" localSheetId="20" hidden="1">GS!#REF!</definedName>
    <definedName name="Z_3515F0C3_212C_11D6_9FA4_00105AF813F4_.wvu.Cols" localSheetId="18" hidden="1">'K1'!#REF!</definedName>
    <definedName name="Z_3515F0C3_212C_11D6_9FA4_00105AF813F4_.wvu.Cols" localSheetId="17" hidden="1">'K2'!#REF!</definedName>
    <definedName name="Z_3515F0C3_212C_11D6_9FA4_00105AF813F4_.wvu.Cols" localSheetId="16" hidden="1">'K3'!#REF!</definedName>
    <definedName name="Z_3515F0C3_212C_11D6_9FA4_00105AF813F4_.wvu.Cols" localSheetId="15" hidden="1">'K5'!#REF!</definedName>
    <definedName name="Z_3515F0C3_212C_11D6_9FA4_00105AF813F4_.wvu.Cols" localSheetId="14" hidden="1">'L1'!#REF!</definedName>
    <definedName name="Z_3515F0C3_212C_11D6_9FA4_00105AF813F4_.wvu.Cols" localSheetId="3" hidden="1">'L2'!#REF!</definedName>
    <definedName name="Z_3515F0C3_212C_11D6_9FA4_00105AF813F4_.wvu.Cols" localSheetId="2" hidden="1">'L3'!#REF!</definedName>
    <definedName name="Z_3515F0C3_212C_11D6_9FA4_00105AF813F4_.wvu.Cols" localSheetId="1" hidden="1">'L4'!#REF!</definedName>
    <definedName name="Z_3515F0C3_212C_11D6_9FA4_00105AF813F4_.wvu.Cols" localSheetId="13" hidden="1">'MV1'!#REF!</definedName>
    <definedName name="Z_3515F0C3_212C_11D6_9FA4_00105AF813F4_.wvu.Cols" localSheetId="12" hidden="1">'MV2'!#REF!</definedName>
    <definedName name="Z_575C8073_5FD0_11D5_9FA9_00105AF771B6_.wvu.Cols" localSheetId="5" hidden="1">'A1'!#REF!</definedName>
    <definedName name="Z_575C8073_5FD0_11D5_9FA9_00105AF771B6_.wvu.Cols" localSheetId="4" hidden="1">'A2'!#REF!</definedName>
    <definedName name="Z_575C8073_5FD0_11D5_9FA9_00105AF771B6_.wvu.Cols" localSheetId="10" hidden="1">B1A!#REF!</definedName>
    <definedName name="Z_575C8073_5FD0_11D5_9FA9_00105AF771B6_.wvu.Cols" localSheetId="11" hidden="1">'B1A BIS'!#REF!</definedName>
    <definedName name="Z_575C8073_5FD0_11D5_9FA9_00105AF771B6_.wvu.Cols" localSheetId="9" hidden="1">B1B!#REF!</definedName>
    <definedName name="Z_575C8073_5FD0_11D5_9FA9_00105AF771B6_.wvu.Cols" localSheetId="8" hidden="1">B1C!#REF!</definedName>
    <definedName name="Z_575C8073_5FD0_11D5_9FA9_00105AF771B6_.wvu.Cols" localSheetId="7" hidden="1">B2A!#REF!</definedName>
    <definedName name="Z_575C8073_5FD0_11D5_9FA9_00105AF771B6_.wvu.Cols" localSheetId="6" hidden="1">B2B!#REF!</definedName>
    <definedName name="Z_575C8073_5FD0_11D5_9FA9_00105AF771B6_.wvu.Cols" localSheetId="19" hidden="1">'G1'!#REF!</definedName>
    <definedName name="Z_575C8073_5FD0_11D5_9FA9_00105AF771B6_.wvu.Cols" localSheetId="21" hidden="1">GEW!#REF!</definedName>
    <definedName name="Z_575C8073_5FD0_11D5_9FA9_00105AF771B6_.wvu.Cols" localSheetId="20" hidden="1">GS!#REF!</definedName>
    <definedName name="Z_575C8073_5FD0_11D5_9FA9_00105AF771B6_.wvu.Cols" localSheetId="18" hidden="1">'K1'!#REF!</definedName>
    <definedName name="Z_575C8073_5FD0_11D5_9FA9_00105AF771B6_.wvu.Cols" localSheetId="17" hidden="1">'K2'!#REF!</definedName>
    <definedName name="Z_575C8073_5FD0_11D5_9FA9_00105AF771B6_.wvu.Cols" localSheetId="16" hidden="1">'K3'!#REF!</definedName>
    <definedName name="Z_575C8073_5FD0_11D5_9FA9_00105AF771B6_.wvu.Cols" localSheetId="15" hidden="1">'K5'!#REF!</definedName>
    <definedName name="Z_575C8073_5FD0_11D5_9FA9_00105AF771B6_.wvu.Cols" localSheetId="14" hidden="1">'L1'!#REF!</definedName>
    <definedName name="Z_575C8073_5FD0_11D5_9FA9_00105AF771B6_.wvu.Cols" localSheetId="3" hidden="1">'L2'!#REF!</definedName>
    <definedName name="Z_575C8073_5FD0_11D5_9FA9_00105AF771B6_.wvu.Cols" localSheetId="2" hidden="1">'L3'!#REF!</definedName>
    <definedName name="Z_575C8073_5FD0_11D5_9FA9_00105AF771B6_.wvu.Cols" localSheetId="1" hidden="1">'L4'!#REF!</definedName>
    <definedName name="Z_575C8073_5FD0_11D5_9FA9_00105AF771B6_.wvu.Cols" localSheetId="13" hidden="1">'MV1'!#REF!</definedName>
    <definedName name="Z_575C8073_5FD0_11D5_9FA9_00105AF771B6_.wvu.Cols" localSheetId="12" hidden="1">'MV2'!#REF!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22" l="1"/>
  <c r="B6" i="21"/>
  <c r="B6" i="20"/>
  <c r="B6" i="19"/>
  <c r="B6" i="18"/>
  <c r="B6" i="17"/>
  <c r="B6" i="16"/>
  <c r="B6" i="15"/>
  <c r="B6" i="14"/>
  <c r="B6" i="13"/>
  <c r="B6" i="12"/>
  <c r="B6" i="11"/>
  <c r="B6" i="10"/>
  <c r="B6" i="9"/>
  <c r="B6" i="8"/>
  <c r="B6" i="7"/>
  <c r="B6" i="6"/>
  <c r="B6" i="5"/>
  <c r="B6" i="4"/>
  <c r="B6" i="3"/>
  <c r="D3" i="22" l="1"/>
  <c r="C19" i="22" s="1"/>
  <c r="D2" i="22"/>
  <c r="A8" i="2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D3" i="21"/>
  <c r="D2" i="21"/>
  <c r="C6" i="21" s="1"/>
  <c r="D6" i="21" s="1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D3" i="20"/>
  <c r="D2" i="20"/>
  <c r="C6" i="20" s="1"/>
  <c r="D6" i="20" s="1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D3" i="19"/>
  <c r="D39" i="19" s="1"/>
  <c r="D2" i="19"/>
  <c r="C6" i="19" s="1"/>
  <c r="D6" i="19" s="1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D3" i="18"/>
  <c r="D32" i="18" s="1"/>
  <c r="D2" i="18"/>
  <c r="C6" i="18" s="1"/>
  <c r="D6" i="18" s="1"/>
  <c r="A9" i="17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8" i="17"/>
  <c r="D3" i="17"/>
  <c r="D42" i="17" s="1"/>
  <c r="D2" i="17"/>
  <c r="C6" i="17" s="1"/>
  <c r="D6" i="17" s="1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D3" i="16"/>
  <c r="C39" i="16" s="1"/>
  <c r="D2" i="16"/>
  <c r="C6" i="16" s="1"/>
  <c r="D6" i="16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8" i="15"/>
  <c r="A9" i="15" s="1"/>
  <c r="A10" i="15" s="1"/>
  <c r="D3" i="15"/>
  <c r="D42" i="15" s="1"/>
  <c r="D2" i="15"/>
  <c r="C6" i="15" s="1"/>
  <c r="D6" i="15" s="1"/>
  <c r="C6" i="22" l="1"/>
  <c r="D6" i="22" s="1"/>
  <c r="C17" i="22"/>
  <c r="D8" i="22"/>
  <c r="C16" i="15"/>
  <c r="E16" i="15" s="1"/>
  <c r="C12" i="17"/>
  <c r="H12" i="17" s="1"/>
  <c r="C26" i="17"/>
  <c r="E26" i="17" s="1"/>
  <c r="D32" i="17"/>
  <c r="C39" i="17"/>
  <c r="H39" i="17" s="1"/>
  <c r="D30" i="15"/>
  <c r="D7" i="17"/>
  <c r="D14" i="17"/>
  <c r="C21" i="17"/>
  <c r="H21" i="17" s="1"/>
  <c r="D28" i="17"/>
  <c r="C35" i="17"/>
  <c r="E35" i="17" s="1"/>
  <c r="D41" i="17"/>
  <c r="D8" i="17"/>
  <c r="D19" i="17"/>
  <c r="D10" i="17"/>
  <c r="C17" i="17"/>
  <c r="E17" i="17" s="1"/>
  <c r="D23" i="17"/>
  <c r="C30" i="17"/>
  <c r="H30" i="17" s="1"/>
  <c r="D37" i="17"/>
  <c r="C9" i="18"/>
  <c r="H9" i="18" s="1"/>
  <c r="D23" i="18"/>
  <c r="C36" i="18"/>
  <c r="E36" i="18" s="1"/>
  <c r="C10" i="19"/>
  <c r="E10" i="19" s="1"/>
  <c r="F10" i="19" s="1"/>
  <c r="D14" i="19"/>
  <c r="D17" i="19"/>
  <c r="C21" i="19"/>
  <c r="H21" i="19" s="1"/>
  <c r="D24" i="19"/>
  <c r="C27" i="19"/>
  <c r="H27" i="19" s="1"/>
  <c r="D30" i="19"/>
  <c r="C34" i="19"/>
  <c r="E34" i="19" s="1"/>
  <c r="F34" i="19" s="1"/>
  <c r="C37" i="19"/>
  <c r="E37" i="19" s="1"/>
  <c r="F37" i="19" s="1"/>
  <c r="D41" i="19"/>
  <c r="D21" i="15"/>
  <c r="C34" i="15"/>
  <c r="H34" i="15" s="1"/>
  <c r="C9" i="16"/>
  <c r="H9" i="16" s="1"/>
  <c r="C11" i="17"/>
  <c r="E11" i="17" s="1"/>
  <c r="D13" i="17"/>
  <c r="C15" i="17"/>
  <c r="H15" i="17" s="1"/>
  <c r="D17" i="17"/>
  <c r="C20" i="17"/>
  <c r="E20" i="17" s="1"/>
  <c r="D22" i="17"/>
  <c r="C24" i="17"/>
  <c r="H24" i="17" s="1"/>
  <c r="D26" i="17"/>
  <c r="C29" i="17"/>
  <c r="E29" i="17" s="1"/>
  <c r="D31" i="17"/>
  <c r="C33" i="17"/>
  <c r="H33" i="17" s="1"/>
  <c r="D35" i="17"/>
  <c r="C38" i="17"/>
  <c r="E38" i="17" s="1"/>
  <c r="D40" i="17"/>
  <c r="C42" i="17"/>
  <c r="H42" i="17" s="1"/>
  <c r="C7" i="18"/>
  <c r="H7" i="18" s="1"/>
  <c r="D14" i="18"/>
  <c r="C27" i="18"/>
  <c r="H27" i="18" s="1"/>
  <c r="D41" i="18"/>
  <c r="D8" i="19"/>
  <c r="C12" i="19"/>
  <c r="E12" i="19" s="1"/>
  <c r="D15" i="19"/>
  <c r="C18" i="19"/>
  <c r="H18" i="19" s="1"/>
  <c r="D21" i="19"/>
  <c r="C25" i="19"/>
  <c r="E25" i="19" s="1"/>
  <c r="F25" i="19" s="1"/>
  <c r="C28" i="19"/>
  <c r="E28" i="19" s="1"/>
  <c r="G28" i="19" s="1"/>
  <c r="D32" i="19"/>
  <c r="D35" i="19"/>
  <c r="C39" i="19"/>
  <c r="H39" i="19" s="1"/>
  <c r="D42" i="19"/>
  <c r="C7" i="15"/>
  <c r="E7" i="15" s="1"/>
  <c r="D12" i="15"/>
  <c r="C25" i="15"/>
  <c r="E25" i="15" s="1"/>
  <c r="D39" i="15"/>
  <c r="C7" i="16"/>
  <c r="E7" i="16" s="1"/>
  <c r="G7" i="16" s="1"/>
  <c r="D12" i="16"/>
  <c r="C8" i="17"/>
  <c r="E8" i="17" s="1"/>
  <c r="C9" i="17"/>
  <c r="E9" i="17" s="1"/>
  <c r="G9" i="17" s="1"/>
  <c r="D11" i="17"/>
  <c r="C14" i="17"/>
  <c r="H14" i="17" s="1"/>
  <c r="D16" i="17"/>
  <c r="C18" i="17"/>
  <c r="H18" i="17" s="1"/>
  <c r="D20" i="17"/>
  <c r="C23" i="17"/>
  <c r="H23" i="17" s="1"/>
  <c r="D25" i="17"/>
  <c r="C27" i="17"/>
  <c r="H27" i="17" s="1"/>
  <c r="D29" i="17"/>
  <c r="C32" i="17"/>
  <c r="H32" i="17" s="1"/>
  <c r="D34" i="17"/>
  <c r="C36" i="17"/>
  <c r="H36" i="17" s="1"/>
  <c r="D38" i="17"/>
  <c r="C41" i="17"/>
  <c r="H41" i="17" s="1"/>
  <c r="C18" i="18"/>
  <c r="H18" i="18" s="1"/>
  <c r="C7" i="19"/>
  <c r="E7" i="19" s="1"/>
  <c r="G7" i="19" s="1"/>
  <c r="C9" i="19"/>
  <c r="E9" i="19" s="1"/>
  <c r="D12" i="19"/>
  <c r="C16" i="19"/>
  <c r="E16" i="19" s="1"/>
  <c r="G16" i="19" s="1"/>
  <c r="C19" i="19"/>
  <c r="E19" i="19" s="1"/>
  <c r="F19" i="19" s="1"/>
  <c r="D23" i="19"/>
  <c r="D26" i="19"/>
  <c r="C30" i="19"/>
  <c r="E30" i="19" s="1"/>
  <c r="D33" i="19"/>
  <c r="C36" i="19"/>
  <c r="H36" i="19" s="1"/>
  <c r="C8" i="22"/>
  <c r="C41" i="21"/>
  <c r="D40" i="21"/>
  <c r="C38" i="21"/>
  <c r="D37" i="21"/>
  <c r="C35" i="21"/>
  <c r="D34" i="21"/>
  <c r="C32" i="21"/>
  <c r="D31" i="21"/>
  <c r="C29" i="21"/>
  <c r="D28" i="21"/>
  <c r="C26" i="21"/>
  <c r="D25" i="21"/>
  <c r="C23" i="21"/>
  <c r="D22" i="21"/>
  <c r="C20" i="21"/>
  <c r="D19" i="21"/>
  <c r="C17" i="21"/>
  <c r="D16" i="21"/>
  <c r="C14" i="21"/>
  <c r="D13" i="21"/>
  <c r="C11" i="21"/>
  <c r="D10" i="21"/>
  <c r="C8" i="21"/>
  <c r="D7" i="21"/>
  <c r="D42" i="21"/>
  <c r="C40" i="21"/>
  <c r="D39" i="21"/>
  <c r="C37" i="21"/>
  <c r="D36" i="21"/>
  <c r="C34" i="21"/>
  <c r="D33" i="21"/>
  <c r="C31" i="21"/>
  <c r="D30" i="21"/>
  <c r="C28" i="21"/>
  <c r="D27" i="21"/>
  <c r="C25" i="21"/>
  <c r="D24" i="21"/>
  <c r="C22" i="21"/>
  <c r="D21" i="21"/>
  <c r="C19" i="21"/>
  <c r="D18" i="21"/>
  <c r="C16" i="21"/>
  <c r="D15" i="21"/>
  <c r="C13" i="21"/>
  <c r="D12" i="21"/>
  <c r="D17" i="21"/>
  <c r="D8" i="21"/>
  <c r="C10" i="21"/>
  <c r="D11" i="21"/>
  <c r="C15" i="21"/>
  <c r="D20" i="21"/>
  <c r="C24" i="21"/>
  <c r="D29" i="21"/>
  <c r="C33" i="21"/>
  <c r="D38" i="21"/>
  <c r="C42" i="21"/>
  <c r="D9" i="21"/>
  <c r="C12" i="21"/>
  <c r="C21" i="21"/>
  <c r="D26" i="21"/>
  <c r="C30" i="21"/>
  <c r="D35" i="21"/>
  <c r="C39" i="21"/>
  <c r="C7" i="21"/>
  <c r="C9" i="21"/>
  <c r="D14" i="21"/>
  <c r="C18" i="21"/>
  <c r="D23" i="21"/>
  <c r="C27" i="21"/>
  <c r="D32" i="21"/>
  <c r="C36" i="21"/>
  <c r="D41" i="21"/>
  <c r="C41" i="20"/>
  <c r="D40" i="20"/>
  <c r="C38" i="20"/>
  <c r="D37" i="20"/>
  <c r="C35" i="20"/>
  <c r="D34" i="20"/>
  <c r="C32" i="20"/>
  <c r="D31" i="20"/>
  <c r="C29" i="20"/>
  <c r="D28" i="20"/>
  <c r="C26" i="20"/>
  <c r="D25" i="20"/>
  <c r="C23" i="20"/>
  <c r="D22" i="20"/>
  <c r="C20" i="20"/>
  <c r="D19" i="20"/>
  <c r="C17" i="20"/>
  <c r="D16" i="20"/>
  <c r="C14" i="20"/>
  <c r="D13" i="20"/>
  <c r="C11" i="20"/>
  <c r="D10" i="20"/>
  <c r="C8" i="20"/>
  <c r="D7" i="20"/>
  <c r="D42" i="20"/>
  <c r="C40" i="20"/>
  <c r="D39" i="20"/>
  <c r="C37" i="20"/>
  <c r="D36" i="20"/>
  <c r="C34" i="20"/>
  <c r="D33" i="20"/>
  <c r="C31" i="20"/>
  <c r="D30" i="20"/>
  <c r="C28" i="20"/>
  <c r="D27" i="20"/>
  <c r="C25" i="20"/>
  <c r="D24" i="20"/>
  <c r="C22" i="20"/>
  <c r="D21" i="20"/>
  <c r="C19" i="20"/>
  <c r="D18" i="20"/>
  <c r="C16" i="20"/>
  <c r="D15" i="20"/>
  <c r="C13" i="20"/>
  <c r="D12" i="20"/>
  <c r="C10" i="20"/>
  <c r="D9" i="20"/>
  <c r="D8" i="20"/>
  <c r="C12" i="20"/>
  <c r="D17" i="20"/>
  <c r="C21" i="20"/>
  <c r="D26" i="20"/>
  <c r="C30" i="20"/>
  <c r="D35" i="20"/>
  <c r="C39" i="20"/>
  <c r="D11" i="20"/>
  <c r="C15" i="20"/>
  <c r="D20" i="20"/>
  <c r="C24" i="20"/>
  <c r="D29" i="20"/>
  <c r="C33" i="20"/>
  <c r="D38" i="20"/>
  <c r="C42" i="20"/>
  <c r="C7" i="20"/>
  <c r="C9" i="20"/>
  <c r="D14" i="20"/>
  <c r="C18" i="20"/>
  <c r="D23" i="20"/>
  <c r="C27" i="20"/>
  <c r="D32" i="20"/>
  <c r="C36" i="20"/>
  <c r="D41" i="20"/>
  <c r="H10" i="19"/>
  <c r="H12" i="19"/>
  <c r="H37" i="19"/>
  <c r="C41" i="19"/>
  <c r="D40" i="19"/>
  <c r="C38" i="19"/>
  <c r="D37" i="19"/>
  <c r="C35" i="19"/>
  <c r="D34" i="19"/>
  <c r="C32" i="19"/>
  <c r="D31" i="19"/>
  <c r="C29" i="19"/>
  <c r="D28" i="19"/>
  <c r="C26" i="19"/>
  <c r="D25" i="19"/>
  <c r="C23" i="19"/>
  <c r="D22" i="19"/>
  <c r="C20" i="19"/>
  <c r="D19" i="19"/>
  <c r="C17" i="19"/>
  <c r="D16" i="19"/>
  <c r="C14" i="19"/>
  <c r="D13" i="19"/>
  <c r="C11" i="19"/>
  <c r="D10" i="19"/>
  <c r="C8" i="19"/>
  <c r="D7" i="19"/>
  <c r="D9" i="19"/>
  <c r="D11" i="19"/>
  <c r="C13" i="19"/>
  <c r="C15" i="19"/>
  <c r="D18" i="19"/>
  <c r="D20" i="19"/>
  <c r="C22" i="19"/>
  <c r="C24" i="19"/>
  <c r="D27" i="19"/>
  <c r="D29" i="19"/>
  <c r="C31" i="19"/>
  <c r="C33" i="19"/>
  <c r="D36" i="19"/>
  <c r="D38" i="19"/>
  <c r="C40" i="19"/>
  <c r="C42" i="19"/>
  <c r="C41" i="18"/>
  <c r="D40" i="18"/>
  <c r="C38" i="18"/>
  <c r="D37" i="18"/>
  <c r="C35" i="18"/>
  <c r="D34" i="18"/>
  <c r="C32" i="18"/>
  <c r="D31" i="18"/>
  <c r="C29" i="18"/>
  <c r="D28" i="18"/>
  <c r="C26" i="18"/>
  <c r="D25" i="18"/>
  <c r="C23" i="18"/>
  <c r="D22" i="18"/>
  <c r="C20" i="18"/>
  <c r="D19" i="18"/>
  <c r="C17" i="18"/>
  <c r="D16" i="18"/>
  <c r="C14" i="18"/>
  <c r="D13" i="18"/>
  <c r="C11" i="18"/>
  <c r="D10" i="18"/>
  <c r="C8" i="18"/>
  <c r="D7" i="18"/>
  <c r="D42" i="18"/>
  <c r="C40" i="18"/>
  <c r="D39" i="18"/>
  <c r="C37" i="18"/>
  <c r="D36" i="18"/>
  <c r="C34" i="18"/>
  <c r="D33" i="18"/>
  <c r="C31" i="18"/>
  <c r="D30" i="18"/>
  <c r="C28" i="18"/>
  <c r="D27" i="18"/>
  <c r="C25" i="18"/>
  <c r="D24" i="18"/>
  <c r="C22" i="18"/>
  <c r="D21" i="18"/>
  <c r="C19" i="18"/>
  <c r="D18" i="18"/>
  <c r="C16" i="18"/>
  <c r="D15" i="18"/>
  <c r="C13" i="18"/>
  <c r="D12" i="18"/>
  <c r="C10" i="18"/>
  <c r="D9" i="18"/>
  <c r="D8" i="18"/>
  <c r="C12" i="18"/>
  <c r="D17" i="18"/>
  <c r="C21" i="18"/>
  <c r="D26" i="18"/>
  <c r="C30" i="18"/>
  <c r="D35" i="18"/>
  <c r="C39" i="18"/>
  <c r="D11" i="18"/>
  <c r="C15" i="18"/>
  <c r="D20" i="18"/>
  <c r="C24" i="18"/>
  <c r="D29" i="18"/>
  <c r="C33" i="18"/>
  <c r="D38" i="18"/>
  <c r="C42" i="18"/>
  <c r="C7" i="17"/>
  <c r="D9" i="17"/>
  <c r="C10" i="17"/>
  <c r="D12" i="17"/>
  <c r="C13" i="17"/>
  <c r="D15" i="17"/>
  <c r="C16" i="17"/>
  <c r="D18" i="17"/>
  <c r="C19" i="17"/>
  <c r="D21" i="17"/>
  <c r="C22" i="17"/>
  <c r="D24" i="17"/>
  <c r="C25" i="17"/>
  <c r="D27" i="17"/>
  <c r="C28" i="17"/>
  <c r="D30" i="17"/>
  <c r="C31" i="17"/>
  <c r="D33" i="17"/>
  <c r="C34" i="17"/>
  <c r="D36" i="17"/>
  <c r="C37" i="17"/>
  <c r="D39" i="17"/>
  <c r="C40" i="17"/>
  <c r="H39" i="16"/>
  <c r="E39" i="16"/>
  <c r="D14" i="16"/>
  <c r="C16" i="16"/>
  <c r="D17" i="16"/>
  <c r="C21" i="16"/>
  <c r="D26" i="16"/>
  <c r="C30" i="16"/>
  <c r="D35" i="16"/>
  <c r="C41" i="16"/>
  <c r="D40" i="16"/>
  <c r="C38" i="16"/>
  <c r="D37" i="16"/>
  <c r="C35" i="16"/>
  <c r="D34" i="16"/>
  <c r="C32" i="16"/>
  <c r="D31" i="16"/>
  <c r="C29" i="16"/>
  <c r="D28" i="16"/>
  <c r="C26" i="16"/>
  <c r="D25" i="16"/>
  <c r="C23" i="16"/>
  <c r="D22" i="16"/>
  <c r="C20" i="16"/>
  <c r="D19" i="16"/>
  <c r="C17" i="16"/>
  <c r="D16" i="16"/>
  <c r="C14" i="16"/>
  <c r="D13" i="16"/>
  <c r="C11" i="16"/>
  <c r="D10" i="16"/>
  <c r="C8" i="16"/>
  <c r="D7" i="16"/>
  <c r="D42" i="16"/>
  <c r="C40" i="16"/>
  <c r="D39" i="16"/>
  <c r="C37" i="16"/>
  <c r="D36" i="16"/>
  <c r="C34" i="16"/>
  <c r="D33" i="16"/>
  <c r="C31" i="16"/>
  <c r="D30" i="16"/>
  <c r="C28" i="16"/>
  <c r="D27" i="16"/>
  <c r="C25" i="16"/>
  <c r="D24" i="16"/>
  <c r="C22" i="16"/>
  <c r="D21" i="16"/>
  <c r="C19" i="16"/>
  <c r="D18" i="16"/>
  <c r="D9" i="16"/>
  <c r="D11" i="16"/>
  <c r="C13" i="16"/>
  <c r="C15" i="16"/>
  <c r="D20" i="16"/>
  <c r="C24" i="16"/>
  <c r="D29" i="16"/>
  <c r="C33" i="16"/>
  <c r="D38" i="16"/>
  <c r="C42" i="16"/>
  <c r="D8" i="16"/>
  <c r="C10" i="16"/>
  <c r="C12" i="16"/>
  <c r="D15" i="16"/>
  <c r="C18" i="16"/>
  <c r="D23" i="16"/>
  <c r="C27" i="16"/>
  <c r="D32" i="16"/>
  <c r="C36" i="16"/>
  <c r="D41" i="16"/>
  <c r="C10" i="15"/>
  <c r="D15" i="15"/>
  <c r="C19" i="15"/>
  <c r="D24" i="15"/>
  <c r="C28" i="15"/>
  <c r="D33" i="15"/>
  <c r="C37" i="15"/>
  <c r="C41" i="15"/>
  <c r="D40" i="15"/>
  <c r="C38" i="15"/>
  <c r="D37" i="15"/>
  <c r="C35" i="15"/>
  <c r="D34" i="15"/>
  <c r="C32" i="15"/>
  <c r="D31" i="15"/>
  <c r="C29" i="15"/>
  <c r="D28" i="15"/>
  <c r="C26" i="15"/>
  <c r="D25" i="15"/>
  <c r="C23" i="15"/>
  <c r="D22" i="15"/>
  <c r="C20" i="15"/>
  <c r="D19" i="15"/>
  <c r="C17" i="15"/>
  <c r="D16" i="15"/>
  <c r="C14" i="15"/>
  <c r="D13" i="15"/>
  <c r="C11" i="15"/>
  <c r="D10" i="15"/>
  <c r="C8" i="15"/>
  <c r="D7" i="15"/>
  <c r="C42" i="15"/>
  <c r="D41" i="15"/>
  <c r="C39" i="15"/>
  <c r="D38" i="15"/>
  <c r="C36" i="15"/>
  <c r="D35" i="15"/>
  <c r="C33" i="15"/>
  <c r="D32" i="15"/>
  <c r="C30" i="15"/>
  <c r="D29" i="15"/>
  <c r="C27" i="15"/>
  <c r="D26" i="15"/>
  <c r="C24" i="15"/>
  <c r="D23" i="15"/>
  <c r="C21" i="15"/>
  <c r="D20" i="15"/>
  <c r="C18" i="15"/>
  <c r="D17" i="15"/>
  <c r="C15" i="15"/>
  <c r="D14" i="15"/>
  <c r="C12" i="15"/>
  <c r="D11" i="15"/>
  <c r="C9" i="15"/>
  <c r="D8" i="15"/>
  <c r="D9" i="15"/>
  <c r="C13" i="15"/>
  <c r="D18" i="15"/>
  <c r="C22" i="15"/>
  <c r="D27" i="15"/>
  <c r="C31" i="15"/>
  <c r="D36" i="15"/>
  <c r="C40" i="15"/>
  <c r="G37" i="19" l="1"/>
  <c r="G34" i="19"/>
  <c r="H7" i="16"/>
  <c r="H36" i="18"/>
  <c r="E36" i="19"/>
  <c r="G36" i="19" s="1"/>
  <c r="E18" i="19"/>
  <c r="G18" i="19" s="1"/>
  <c r="E18" i="17"/>
  <c r="G18" i="17" s="1"/>
  <c r="E15" i="17"/>
  <c r="F15" i="17" s="1"/>
  <c r="H9" i="17"/>
  <c r="H16" i="15"/>
  <c r="E12" i="17"/>
  <c r="G12" i="17" s="1"/>
  <c r="F7" i="19"/>
  <c r="E42" i="17"/>
  <c r="G42" i="17" s="1"/>
  <c r="E32" i="17"/>
  <c r="G32" i="17" s="1"/>
  <c r="H35" i="17"/>
  <c r="G10" i="19"/>
  <c r="E9" i="16"/>
  <c r="F9" i="16" s="1"/>
  <c r="H29" i="17"/>
  <c r="H25" i="15"/>
  <c r="F16" i="19"/>
  <c r="H16" i="19"/>
  <c r="E18" i="18"/>
  <c r="F18" i="18" s="1"/>
  <c r="E21" i="19"/>
  <c r="F21" i="19" s="1"/>
  <c r="H17" i="17"/>
  <c r="E9" i="18"/>
  <c r="G9" i="18" s="1"/>
  <c r="E39" i="17"/>
  <c r="G39" i="17" s="1"/>
  <c r="E27" i="18"/>
  <c r="G27" i="18" s="1"/>
  <c r="G19" i="19"/>
  <c r="H7" i="19"/>
  <c r="E23" i="17"/>
  <c r="G23" i="17" s="1"/>
  <c r="E33" i="17"/>
  <c r="F33" i="17" s="1"/>
  <c r="H20" i="17"/>
  <c r="F28" i="19"/>
  <c r="E34" i="15"/>
  <c r="G34" i="15" s="1"/>
  <c r="F7" i="16"/>
  <c r="E36" i="17"/>
  <c r="G36" i="17" s="1"/>
  <c r="F9" i="17"/>
  <c r="E27" i="19"/>
  <c r="G27" i="19" s="1"/>
  <c r="E39" i="19"/>
  <c r="F39" i="19" s="1"/>
  <c r="H28" i="19"/>
  <c r="E41" i="17"/>
  <c r="G41" i="17" s="1"/>
  <c r="H26" i="17"/>
  <c r="E21" i="17"/>
  <c r="G21" i="17" s="1"/>
  <c r="H9" i="19"/>
  <c r="H8" i="17"/>
  <c r="E14" i="17"/>
  <c r="G14" i="17" s="1"/>
  <c r="E30" i="17"/>
  <c r="H30" i="19"/>
  <c r="H7" i="15"/>
  <c r="H11" i="17"/>
  <c r="H38" i="17"/>
  <c r="E24" i="17"/>
  <c r="G24" i="17" s="1"/>
  <c r="E7" i="18"/>
  <c r="F7" i="18" s="1"/>
  <c r="G25" i="19"/>
  <c r="E27" i="17"/>
  <c r="G27" i="17" s="1"/>
  <c r="H34" i="19"/>
  <c r="H25" i="19"/>
  <c r="H19" i="19"/>
  <c r="H8" i="22"/>
  <c r="E8" i="22"/>
  <c r="H27" i="21"/>
  <c r="E27" i="21"/>
  <c r="H39" i="21"/>
  <c r="E39" i="21"/>
  <c r="H33" i="21"/>
  <c r="E33" i="21"/>
  <c r="E10" i="21"/>
  <c r="H10" i="21"/>
  <c r="H16" i="21"/>
  <c r="E16" i="21"/>
  <c r="H25" i="21"/>
  <c r="E25" i="21"/>
  <c r="H34" i="21"/>
  <c r="E34" i="21"/>
  <c r="H11" i="21"/>
  <c r="E11" i="21"/>
  <c r="H20" i="21"/>
  <c r="E20" i="21"/>
  <c r="H29" i="21"/>
  <c r="E29" i="21"/>
  <c r="H38" i="21"/>
  <c r="E38" i="21"/>
  <c r="H36" i="21"/>
  <c r="E36" i="21"/>
  <c r="H9" i="21"/>
  <c r="E9" i="21"/>
  <c r="H21" i="21"/>
  <c r="E21" i="21"/>
  <c r="H42" i="21"/>
  <c r="E42" i="21"/>
  <c r="H15" i="21"/>
  <c r="E15" i="21"/>
  <c r="H13" i="21"/>
  <c r="E13" i="21"/>
  <c r="H22" i="21"/>
  <c r="E22" i="21"/>
  <c r="E31" i="21"/>
  <c r="H31" i="21"/>
  <c r="E40" i="21"/>
  <c r="H40" i="21"/>
  <c r="E8" i="21"/>
  <c r="H8" i="21"/>
  <c r="H17" i="21"/>
  <c r="E17" i="21"/>
  <c r="H26" i="21"/>
  <c r="E26" i="21"/>
  <c r="H35" i="21"/>
  <c r="E35" i="21"/>
  <c r="H18" i="21"/>
  <c r="E18" i="21"/>
  <c r="H7" i="21"/>
  <c r="E7" i="21"/>
  <c r="H30" i="21"/>
  <c r="E30" i="21"/>
  <c r="H12" i="21"/>
  <c r="E12" i="21"/>
  <c r="H24" i="21"/>
  <c r="E24" i="21"/>
  <c r="E19" i="21"/>
  <c r="H19" i="21"/>
  <c r="E28" i="21"/>
  <c r="H28" i="21"/>
  <c r="E37" i="21"/>
  <c r="H37" i="21"/>
  <c r="H14" i="21"/>
  <c r="E14" i="21"/>
  <c r="H23" i="21"/>
  <c r="E23" i="21"/>
  <c r="H32" i="21"/>
  <c r="E32" i="21"/>
  <c r="H41" i="21"/>
  <c r="E41" i="21"/>
  <c r="H27" i="20"/>
  <c r="E27" i="20"/>
  <c r="H42" i="20"/>
  <c r="E42" i="20"/>
  <c r="H15" i="20"/>
  <c r="E15" i="20"/>
  <c r="H21" i="20"/>
  <c r="E21" i="20"/>
  <c r="H16" i="20"/>
  <c r="E16" i="20"/>
  <c r="H25" i="20"/>
  <c r="E25" i="20"/>
  <c r="H34" i="20"/>
  <c r="E34" i="20"/>
  <c r="H11" i="20"/>
  <c r="E11" i="20"/>
  <c r="H20" i="20"/>
  <c r="E20" i="20"/>
  <c r="H29" i="20"/>
  <c r="E29" i="20"/>
  <c r="H38" i="20"/>
  <c r="E38" i="20"/>
  <c r="H36" i="20"/>
  <c r="E36" i="20"/>
  <c r="H9" i="20"/>
  <c r="E9" i="20"/>
  <c r="H24" i="20"/>
  <c r="E24" i="20"/>
  <c r="H30" i="20"/>
  <c r="E30" i="20"/>
  <c r="H13" i="20"/>
  <c r="E13" i="20"/>
  <c r="H22" i="20"/>
  <c r="E22" i="20"/>
  <c r="H31" i="20"/>
  <c r="E31" i="20"/>
  <c r="H40" i="20"/>
  <c r="E40" i="20"/>
  <c r="H8" i="20"/>
  <c r="E8" i="20"/>
  <c r="H17" i="20"/>
  <c r="E17" i="20"/>
  <c r="H26" i="20"/>
  <c r="E26" i="20"/>
  <c r="H35" i="20"/>
  <c r="E35" i="20"/>
  <c r="H18" i="20"/>
  <c r="E18" i="20"/>
  <c r="H7" i="20"/>
  <c r="E7" i="20"/>
  <c r="H33" i="20"/>
  <c r="E33" i="20"/>
  <c r="H39" i="20"/>
  <c r="E39" i="20"/>
  <c r="H12" i="20"/>
  <c r="E12" i="20"/>
  <c r="E10" i="20"/>
  <c r="H10" i="20"/>
  <c r="E19" i="20"/>
  <c r="H19" i="20"/>
  <c r="E28" i="20"/>
  <c r="H28" i="20"/>
  <c r="E37" i="20"/>
  <c r="H37" i="20"/>
  <c r="H14" i="20"/>
  <c r="E14" i="20"/>
  <c r="H23" i="20"/>
  <c r="E23" i="20"/>
  <c r="H32" i="20"/>
  <c r="E32" i="20"/>
  <c r="H41" i="20"/>
  <c r="E41" i="20"/>
  <c r="H42" i="19"/>
  <c r="E42" i="19"/>
  <c r="H22" i="19"/>
  <c r="E22" i="19"/>
  <c r="H15" i="19"/>
  <c r="E15" i="19"/>
  <c r="E14" i="19"/>
  <c r="H14" i="19"/>
  <c r="E23" i="19"/>
  <c r="H23" i="19"/>
  <c r="E32" i="19"/>
  <c r="H32" i="19"/>
  <c r="E41" i="19"/>
  <c r="H41" i="19"/>
  <c r="H40" i="19"/>
  <c r="E40" i="19"/>
  <c r="H33" i="19"/>
  <c r="E33" i="19"/>
  <c r="H13" i="19"/>
  <c r="E13" i="19"/>
  <c r="H11" i="19"/>
  <c r="E11" i="19"/>
  <c r="H20" i="19"/>
  <c r="E20" i="19"/>
  <c r="H29" i="19"/>
  <c r="E29" i="19"/>
  <c r="H38" i="19"/>
  <c r="E38" i="19"/>
  <c r="G9" i="19"/>
  <c r="F9" i="19"/>
  <c r="F30" i="19"/>
  <c r="G30" i="19"/>
  <c r="F12" i="19"/>
  <c r="G12" i="19"/>
  <c r="H31" i="19"/>
  <c r="E31" i="19"/>
  <c r="H24" i="19"/>
  <c r="E24" i="19"/>
  <c r="E8" i="19"/>
  <c r="H8" i="19"/>
  <c r="E17" i="19"/>
  <c r="H17" i="19"/>
  <c r="E26" i="19"/>
  <c r="H26" i="19"/>
  <c r="E35" i="19"/>
  <c r="H35" i="19"/>
  <c r="H33" i="18"/>
  <c r="E33" i="18"/>
  <c r="H39" i="18"/>
  <c r="E39" i="18"/>
  <c r="H12" i="18"/>
  <c r="E12" i="18"/>
  <c r="H13" i="18"/>
  <c r="E13" i="18"/>
  <c r="H22" i="18"/>
  <c r="E22" i="18"/>
  <c r="H31" i="18"/>
  <c r="E31" i="18"/>
  <c r="H40" i="18"/>
  <c r="E40" i="18"/>
  <c r="H42" i="18"/>
  <c r="E42" i="18"/>
  <c r="H15" i="18"/>
  <c r="E15" i="18"/>
  <c r="H21" i="18"/>
  <c r="E21" i="18"/>
  <c r="H10" i="18"/>
  <c r="E10" i="18"/>
  <c r="H19" i="18"/>
  <c r="E19" i="18"/>
  <c r="H28" i="18"/>
  <c r="E28" i="18"/>
  <c r="H37" i="18"/>
  <c r="E37" i="18"/>
  <c r="H14" i="18"/>
  <c r="E14" i="18"/>
  <c r="H23" i="18"/>
  <c r="E23" i="18"/>
  <c r="H32" i="18"/>
  <c r="E32" i="18"/>
  <c r="H41" i="18"/>
  <c r="E41" i="18"/>
  <c r="H8" i="18"/>
  <c r="E8" i="18"/>
  <c r="H17" i="18"/>
  <c r="E17" i="18"/>
  <c r="H26" i="18"/>
  <c r="E26" i="18"/>
  <c r="H35" i="18"/>
  <c r="E35" i="18"/>
  <c r="H24" i="18"/>
  <c r="E24" i="18"/>
  <c r="H30" i="18"/>
  <c r="E30" i="18"/>
  <c r="E16" i="18"/>
  <c r="H16" i="18"/>
  <c r="E25" i="18"/>
  <c r="H25" i="18"/>
  <c r="E34" i="18"/>
  <c r="H34" i="18"/>
  <c r="H11" i="18"/>
  <c r="E11" i="18"/>
  <c r="H20" i="18"/>
  <c r="E20" i="18"/>
  <c r="H29" i="18"/>
  <c r="E29" i="18"/>
  <c r="H38" i="18"/>
  <c r="E38" i="18"/>
  <c r="G36" i="18"/>
  <c r="F36" i="18"/>
  <c r="H37" i="17"/>
  <c r="E37" i="17"/>
  <c r="H28" i="17"/>
  <c r="E28" i="17"/>
  <c r="H19" i="17"/>
  <c r="E19" i="17"/>
  <c r="H10" i="17"/>
  <c r="E10" i="17"/>
  <c r="F17" i="17"/>
  <c r="G17" i="17"/>
  <c r="G8" i="17"/>
  <c r="F8" i="17"/>
  <c r="E40" i="17"/>
  <c r="H40" i="17"/>
  <c r="E31" i="17"/>
  <c r="H31" i="17"/>
  <c r="E22" i="17"/>
  <c r="H22" i="17"/>
  <c r="E13" i="17"/>
  <c r="H13" i="17"/>
  <c r="F11" i="17"/>
  <c r="G11" i="17"/>
  <c r="F35" i="17"/>
  <c r="G35" i="17"/>
  <c r="F29" i="17"/>
  <c r="G29" i="17"/>
  <c r="E34" i="17"/>
  <c r="H34" i="17"/>
  <c r="H25" i="17"/>
  <c r="E25" i="17"/>
  <c r="E16" i="17"/>
  <c r="H16" i="17"/>
  <c r="H7" i="17"/>
  <c r="E7" i="17"/>
  <c r="F20" i="17"/>
  <c r="G20" i="17"/>
  <c r="F26" i="17"/>
  <c r="G26" i="17"/>
  <c r="F38" i="17"/>
  <c r="G38" i="17"/>
  <c r="H33" i="16"/>
  <c r="E33" i="16"/>
  <c r="E19" i="16"/>
  <c r="H19" i="16"/>
  <c r="E28" i="16"/>
  <c r="H28" i="16"/>
  <c r="E37" i="16"/>
  <c r="H37" i="16"/>
  <c r="E14" i="16"/>
  <c r="H14" i="16"/>
  <c r="H23" i="16"/>
  <c r="E23" i="16"/>
  <c r="H32" i="16"/>
  <c r="E32" i="16"/>
  <c r="H41" i="16"/>
  <c r="E41" i="16"/>
  <c r="H30" i="16"/>
  <c r="E30" i="16"/>
  <c r="G9" i="16"/>
  <c r="H27" i="16"/>
  <c r="E27" i="16"/>
  <c r="H42" i="16"/>
  <c r="E42" i="16"/>
  <c r="H15" i="16"/>
  <c r="E15" i="16"/>
  <c r="H25" i="16"/>
  <c r="E25" i="16"/>
  <c r="H34" i="16"/>
  <c r="E34" i="16"/>
  <c r="E11" i="16"/>
  <c r="H11" i="16"/>
  <c r="H20" i="16"/>
  <c r="E20" i="16"/>
  <c r="H29" i="16"/>
  <c r="E29" i="16"/>
  <c r="H38" i="16"/>
  <c r="E38" i="16"/>
  <c r="H16" i="16"/>
  <c r="E16" i="16"/>
  <c r="G39" i="16"/>
  <c r="F39" i="16"/>
  <c r="H36" i="16"/>
  <c r="E36" i="16"/>
  <c r="H12" i="16"/>
  <c r="E12" i="16"/>
  <c r="H18" i="16"/>
  <c r="E18" i="16"/>
  <c r="H10" i="16"/>
  <c r="E10" i="16"/>
  <c r="H24" i="16"/>
  <c r="E24" i="16"/>
  <c r="E13" i="16"/>
  <c r="H13" i="16"/>
  <c r="H22" i="16"/>
  <c r="E22" i="16"/>
  <c r="H31" i="16"/>
  <c r="E31" i="16"/>
  <c r="H40" i="16"/>
  <c r="E40" i="16"/>
  <c r="H8" i="16"/>
  <c r="E8" i="16"/>
  <c r="H17" i="16"/>
  <c r="E17" i="16"/>
  <c r="H26" i="16"/>
  <c r="E26" i="16"/>
  <c r="H35" i="16"/>
  <c r="E35" i="16"/>
  <c r="H21" i="16"/>
  <c r="E21" i="16"/>
  <c r="H12" i="15"/>
  <c r="E12" i="15"/>
  <c r="H21" i="15"/>
  <c r="E21" i="15"/>
  <c r="H30" i="15"/>
  <c r="E30" i="15"/>
  <c r="H39" i="15"/>
  <c r="E39" i="15"/>
  <c r="H11" i="15"/>
  <c r="E11" i="15"/>
  <c r="H20" i="15"/>
  <c r="E20" i="15"/>
  <c r="H29" i="15"/>
  <c r="E29" i="15"/>
  <c r="H38" i="15"/>
  <c r="E38" i="15"/>
  <c r="G7" i="15"/>
  <c r="F7" i="15"/>
  <c r="H19" i="15"/>
  <c r="E19" i="15"/>
  <c r="H40" i="15"/>
  <c r="E40" i="15"/>
  <c r="H13" i="15"/>
  <c r="E13" i="15"/>
  <c r="H9" i="15"/>
  <c r="E9" i="15"/>
  <c r="H18" i="15"/>
  <c r="E18" i="15"/>
  <c r="H27" i="15"/>
  <c r="E27" i="15"/>
  <c r="H36" i="15"/>
  <c r="E36" i="15"/>
  <c r="H8" i="15"/>
  <c r="E8" i="15"/>
  <c r="H17" i="15"/>
  <c r="E17" i="15"/>
  <c r="H26" i="15"/>
  <c r="E26" i="15"/>
  <c r="E35" i="15"/>
  <c r="H35" i="15"/>
  <c r="G16" i="15"/>
  <c r="F16" i="15"/>
  <c r="H28" i="15"/>
  <c r="E28" i="15"/>
  <c r="H31" i="15"/>
  <c r="E31" i="15"/>
  <c r="H22" i="15"/>
  <c r="E22" i="15"/>
  <c r="H15" i="15"/>
  <c r="E15" i="15"/>
  <c r="H24" i="15"/>
  <c r="E24" i="15"/>
  <c r="H33" i="15"/>
  <c r="E33" i="15"/>
  <c r="H42" i="15"/>
  <c r="E42" i="15"/>
  <c r="E14" i="15"/>
  <c r="H14" i="15"/>
  <c r="E23" i="15"/>
  <c r="H23" i="15"/>
  <c r="E32" i="15"/>
  <c r="H32" i="15"/>
  <c r="E41" i="15"/>
  <c r="H41" i="15"/>
  <c r="G25" i="15"/>
  <c r="F25" i="15"/>
  <c r="H37" i="15"/>
  <c r="E37" i="15"/>
  <c r="H10" i="15"/>
  <c r="E10" i="15"/>
  <c r="G15" i="17" l="1"/>
  <c r="F36" i="19"/>
  <c r="F9" i="18"/>
  <c r="F21" i="17"/>
  <c r="F18" i="19"/>
  <c r="F18" i="17"/>
  <c r="F41" i="17"/>
  <c r="G18" i="18"/>
  <c r="F32" i="17"/>
  <c r="G33" i="17"/>
  <c r="F42" i="17"/>
  <c r="F12" i="17"/>
  <c r="F27" i="19"/>
  <c r="F36" i="17"/>
  <c r="F23" i="17"/>
  <c r="G21" i="19"/>
  <c r="F34" i="15"/>
  <c r="F39" i="17"/>
  <c r="F27" i="18"/>
  <c r="G7" i="18"/>
  <c r="G39" i="19"/>
  <c r="F27" i="17"/>
  <c r="F14" i="17"/>
  <c r="F24" i="17"/>
  <c r="G30" i="17"/>
  <c r="F30" i="17"/>
  <c r="F8" i="22"/>
  <c r="G8" i="22"/>
  <c r="G30" i="21"/>
  <c r="F30" i="21"/>
  <c r="F35" i="21"/>
  <c r="G35" i="21"/>
  <c r="G40" i="21"/>
  <c r="F40" i="21"/>
  <c r="G36" i="21"/>
  <c r="F36" i="21"/>
  <c r="F20" i="21"/>
  <c r="G20" i="21"/>
  <c r="G25" i="21"/>
  <c r="F25" i="21"/>
  <c r="G33" i="21"/>
  <c r="F33" i="21"/>
  <c r="F23" i="21"/>
  <c r="G23" i="21"/>
  <c r="G19" i="21"/>
  <c r="F19" i="21"/>
  <c r="G12" i="21"/>
  <c r="F12" i="21"/>
  <c r="G18" i="21"/>
  <c r="F18" i="21"/>
  <c r="F17" i="21"/>
  <c r="G17" i="21"/>
  <c r="F8" i="21"/>
  <c r="G8" i="21"/>
  <c r="G15" i="21"/>
  <c r="F15" i="21"/>
  <c r="G9" i="21"/>
  <c r="F9" i="21"/>
  <c r="F29" i="21"/>
  <c r="G29" i="21"/>
  <c r="G34" i="21"/>
  <c r="F34" i="21"/>
  <c r="G27" i="21"/>
  <c r="F27" i="21"/>
  <c r="F41" i="21"/>
  <c r="G41" i="21"/>
  <c r="F14" i="21"/>
  <c r="G14" i="21"/>
  <c r="G37" i="21"/>
  <c r="F37" i="21"/>
  <c r="G22" i="21"/>
  <c r="F22" i="21"/>
  <c r="G42" i="21"/>
  <c r="F42" i="21"/>
  <c r="F32" i="21"/>
  <c r="G32" i="21"/>
  <c r="G28" i="21"/>
  <c r="F28" i="21"/>
  <c r="G24" i="21"/>
  <c r="F24" i="21"/>
  <c r="G7" i="21"/>
  <c r="F7" i="21"/>
  <c r="F26" i="21"/>
  <c r="G26" i="21"/>
  <c r="G31" i="21"/>
  <c r="F31" i="21"/>
  <c r="G13" i="21"/>
  <c r="F13" i="21"/>
  <c r="G21" i="21"/>
  <c r="F21" i="21"/>
  <c r="F38" i="21"/>
  <c r="G38" i="21"/>
  <c r="F11" i="21"/>
  <c r="G11" i="21"/>
  <c r="G16" i="21"/>
  <c r="F16" i="21"/>
  <c r="G10" i="21"/>
  <c r="F10" i="21"/>
  <c r="G39" i="21"/>
  <c r="F39" i="21"/>
  <c r="F41" i="20"/>
  <c r="G41" i="20"/>
  <c r="F14" i="20"/>
  <c r="G14" i="20"/>
  <c r="G37" i="20"/>
  <c r="F37" i="20"/>
  <c r="G10" i="20"/>
  <c r="F10" i="20"/>
  <c r="G39" i="20"/>
  <c r="F39" i="20"/>
  <c r="G18" i="20"/>
  <c r="F18" i="20"/>
  <c r="F17" i="20"/>
  <c r="G17" i="20"/>
  <c r="G31" i="20"/>
  <c r="F31" i="20"/>
  <c r="G30" i="20"/>
  <c r="F30" i="20"/>
  <c r="G36" i="20"/>
  <c r="F36" i="20"/>
  <c r="F20" i="20"/>
  <c r="G20" i="20"/>
  <c r="G25" i="20"/>
  <c r="F25" i="20"/>
  <c r="G15" i="20"/>
  <c r="F15" i="20"/>
  <c r="F23" i="20"/>
  <c r="G23" i="20"/>
  <c r="G19" i="20"/>
  <c r="F19" i="20"/>
  <c r="G12" i="20"/>
  <c r="F12" i="20"/>
  <c r="G7" i="20"/>
  <c r="F7" i="20"/>
  <c r="F26" i="20"/>
  <c r="G26" i="20"/>
  <c r="G40" i="20"/>
  <c r="F40" i="20"/>
  <c r="G13" i="20"/>
  <c r="F13" i="20"/>
  <c r="G9" i="20"/>
  <c r="F9" i="20"/>
  <c r="F29" i="20"/>
  <c r="G29" i="20"/>
  <c r="G34" i="20"/>
  <c r="F34" i="20"/>
  <c r="G21" i="20"/>
  <c r="F21" i="20"/>
  <c r="G27" i="20"/>
  <c r="F27" i="20"/>
  <c r="F32" i="20"/>
  <c r="G32" i="20"/>
  <c r="G28" i="20"/>
  <c r="F28" i="20"/>
  <c r="G33" i="20"/>
  <c r="F33" i="20"/>
  <c r="F35" i="20"/>
  <c r="G35" i="20"/>
  <c r="F8" i="20"/>
  <c r="G8" i="20"/>
  <c r="G22" i="20"/>
  <c r="F22" i="20"/>
  <c r="G24" i="20"/>
  <c r="F24" i="20"/>
  <c r="F38" i="20"/>
  <c r="G38" i="20"/>
  <c r="F11" i="20"/>
  <c r="G11" i="20"/>
  <c r="G16" i="20"/>
  <c r="F16" i="20"/>
  <c r="G42" i="20"/>
  <c r="F42" i="20"/>
  <c r="F35" i="19"/>
  <c r="G35" i="19"/>
  <c r="F8" i="19"/>
  <c r="G8" i="19"/>
  <c r="G31" i="19"/>
  <c r="F31" i="19"/>
  <c r="F38" i="19"/>
  <c r="G38" i="19"/>
  <c r="F11" i="19"/>
  <c r="G11" i="19"/>
  <c r="G40" i="19"/>
  <c r="F40" i="19"/>
  <c r="F41" i="19"/>
  <c r="G41" i="19"/>
  <c r="F14" i="19"/>
  <c r="G14" i="19"/>
  <c r="G22" i="19"/>
  <c r="F22" i="19"/>
  <c r="F17" i="19"/>
  <c r="G17" i="19"/>
  <c r="G24" i="19"/>
  <c r="F24" i="19"/>
  <c r="F20" i="19"/>
  <c r="G20" i="19"/>
  <c r="G33" i="19"/>
  <c r="F33" i="19"/>
  <c r="F23" i="19"/>
  <c r="G23" i="19"/>
  <c r="G15" i="19"/>
  <c r="F15" i="19"/>
  <c r="F26" i="19"/>
  <c r="G26" i="19"/>
  <c r="F29" i="19"/>
  <c r="G29" i="19"/>
  <c r="G13" i="19"/>
  <c r="F13" i="19"/>
  <c r="F32" i="19"/>
  <c r="G32" i="19"/>
  <c r="G42" i="19"/>
  <c r="F42" i="19"/>
  <c r="G16" i="18"/>
  <c r="F16" i="18"/>
  <c r="F8" i="18"/>
  <c r="G8" i="18"/>
  <c r="G22" i="18"/>
  <c r="F22" i="18"/>
  <c r="G39" i="18"/>
  <c r="F39" i="18"/>
  <c r="F29" i="18"/>
  <c r="G29" i="18"/>
  <c r="G25" i="18"/>
  <c r="F25" i="18"/>
  <c r="F17" i="18"/>
  <c r="G17" i="18"/>
  <c r="F41" i="18"/>
  <c r="G41" i="18"/>
  <c r="F14" i="18"/>
  <c r="G14" i="18"/>
  <c r="G19" i="18"/>
  <c r="F19" i="18"/>
  <c r="G15" i="18"/>
  <c r="F15" i="18"/>
  <c r="G31" i="18"/>
  <c r="F31" i="18"/>
  <c r="G12" i="18"/>
  <c r="F12" i="18"/>
  <c r="F20" i="18"/>
  <c r="G20" i="18"/>
  <c r="G30" i="18"/>
  <c r="F30" i="18"/>
  <c r="F35" i="18"/>
  <c r="G35" i="18"/>
  <c r="F32" i="18"/>
  <c r="G32" i="18"/>
  <c r="G37" i="18"/>
  <c r="F37" i="18"/>
  <c r="G10" i="18"/>
  <c r="F10" i="18"/>
  <c r="G42" i="18"/>
  <c r="F42" i="18"/>
  <c r="F38" i="18"/>
  <c r="G38" i="18"/>
  <c r="F11" i="18"/>
  <c r="G11" i="18"/>
  <c r="G34" i="18"/>
  <c r="F34" i="18"/>
  <c r="G24" i="18"/>
  <c r="F24" i="18"/>
  <c r="F26" i="18"/>
  <c r="G26" i="18"/>
  <c r="F23" i="18"/>
  <c r="G23" i="18"/>
  <c r="G28" i="18"/>
  <c r="F28" i="18"/>
  <c r="G21" i="18"/>
  <c r="F21" i="18"/>
  <c r="G40" i="18"/>
  <c r="F40" i="18"/>
  <c r="G13" i="18"/>
  <c r="F13" i="18"/>
  <c r="G33" i="18"/>
  <c r="F33" i="18"/>
  <c r="F31" i="17"/>
  <c r="G31" i="17"/>
  <c r="F19" i="17"/>
  <c r="G19" i="17"/>
  <c r="F7" i="17"/>
  <c r="G7" i="17"/>
  <c r="F16" i="17"/>
  <c r="G16" i="17"/>
  <c r="F22" i="17"/>
  <c r="G22" i="17"/>
  <c r="F10" i="17"/>
  <c r="G10" i="17"/>
  <c r="F37" i="17"/>
  <c r="G37" i="17"/>
  <c r="F25" i="17"/>
  <c r="G25" i="17"/>
  <c r="F34" i="17"/>
  <c r="G34" i="17"/>
  <c r="F13" i="17"/>
  <c r="G13" i="17"/>
  <c r="F40" i="17"/>
  <c r="G40" i="17"/>
  <c r="F28" i="17"/>
  <c r="G28" i="17"/>
  <c r="G34" i="16"/>
  <c r="F34" i="16"/>
  <c r="F26" i="16"/>
  <c r="G26" i="16"/>
  <c r="G40" i="16"/>
  <c r="F40" i="16"/>
  <c r="F29" i="16"/>
  <c r="G29" i="16"/>
  <c r="G42" i="16"/>
  <c r="F42" i="16"/>
  <c r="G30" i="16"/>
  <c r="F30" i="16"/>
  <c r="F23" i="16"/>
  <c r="G23" i="16"/>
  <c r="F14" i="16"/>
  <c r="G14" i="16"/>
  <c r="G19" i="16"/>
  <c r="F19" i="16"/>
  <c r="F35" i="16"/>
  <c r="G35" i="16"/>
  <c r="F8" i="16"/>
  <c r="G8" i="16"/>
  <c r="G22" i="16"/>
  <c r="F22" i="16"/>
  <c r="G13" i="16"/>
  <c r="F13" i="16"/>
  <c r="G10" i="16"/>
  <c r="F10" i="16"/>
  <c r="G36" i="16"/>
  <c r="F36" i="16"/>
  <c r="F38" i="16"/>
  <c r="G38" i="16"/>
  <c r="G15" i="16"/>
  <c r="F15" i="16"/>
  <c r="F32" i="16"/>
  <c r="G32" i="16"/>
  <c r="G28" i="16"/>
  <c r="F28" i="16"/>
  <c r="G33" i="16"/>
  <c r="F33" i="16"/>
  <c r="G18" i="16"/>
  <c r="F18" i="16"/>
  <c r="G21" i="16"/>
  <c r="F21" i="16"/>
  <c r="F17" i="16"/>
  <c r="G17" i="16"/>
  <c r="G31" i="16"/>
  <c r="F31" i="16"/>
  <c r="G24" i="16"/>
  <c r="F24" i="16"/>
  <c r="G12" i="16"/>
  <c r="F12" i="16"/>
  <c r="G16" i="16"/>
  <c r="F16" i="16"/>
  <c r="F20" i="16"/>
  <c r="G20" i="16"/>
  <c r="F11" i="16"/>
  <c r="G11" i="16"/>
  <c r="G25" i="16"/>
  <c r="F25" i="16"/>
  <c r="G27" i="16"/>
  <c r="F27" i="16"/>
  <c r="F41" i="16"/>
  <c r="G41" i="16"/>
  <c r="G37" i="16"/>
  <c r="F37" i="16"/>
  <c r="F41" i="15"/>
  <c r="G41" i="15"/>
  <c r="F14" i="15"/>
  <c r="G14" i="15"/>
  <c r="F33" i="15"/>
  <c r="G33" i="15"/>
  <c r="G22" i="15"/>
  <c r="F22" i="15"/>
  <c r="F17" i="15"/>
  <c r="G17" i="15"/>
  <c r="F27" i="15"/>
  <c r="G27" i="15"/>
  <c r="G13" i="15"/>
  <c r="F13" i="15"/>
  <c r="F29" i="15"/>
  <c r="G29" i="15"/>
  <c r="F39" i="15"/>
  <c r="G39" i="15"/>
  <c r="F12" i="15"/>
  <c r="G12" i="15"/>
  <c r="G37" i="15"/>
  <c r="F37" i="15"/>
  <c r="F23" i="15"/>
  <c r="G23" i="15"/>
  <c r="F15" i="15"/>
  <c r="G15" i="15"/>
  <c r="G10" i="15"/>
  <c r="F10" i="15"/>
  <c r="F32" i="15"/>
  <c r="G32" i="15"/>
  <c r="F24" i="15"/>
  <c r="G24" i="15"/>
  <c r="G31" i="15"/>
  <c r="F31" i="15"/>
  <c r="F8" i="15"/>
  <c r="G8" i="15"/>
  <c r="F18" i="15"/>
  <c r="G18" i="15"/>
  <c r="G40" i="15"/>
  <c r="F40" i="15"/>
  <c r="F20" i="15"/>
  <c r="G20" i="15"/>
  <c r="F30" i="15"/>
  <c r="G30" i="15"/>
  <c r="F35" i="15"/>
  <c r="G35" i="15"/>
  <c r="F42" i="15"/>
  <c r="G42" i="15"/>
  <c r="G28" i="15"/>
  <c r="F28" i="15"/>
  <c r="F26" i="15"/>
  <c r="G26" i="15"/>
  <c r="F36" i="15"/>
  <c r="G36" i="15"/>
  <c r="F9" i="15"/>
  <c r="G9" i="15"/>
  <c r="G19" i="15"/>
  <c r="F19" i="15"/>
  <c r="F38" i="15"/>
  <c r="G38" i="15"/>
  <c r="F11" i="15"/>
  <c r="G11" i="15"/>
  <c r="F21" i="15"/>
  <c r="G21" i="15"/>
  <c r="A8" i="14" l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D3" i="14"/>
  <c r="C39" i="14" s="1"/>
  <c r="D2" i="14"/>
  <c r="C6" i="14" s="1"/>
  <c r="D6" i="14" s="1"/>
  <c r="C16" i="14" l="1"/>
  <c r="E16" i="14" s="1"/>
  <c r="F16" i="14" s="1"/>
  <c r="C9" i="14"/>
  <c r="H9" i="14" s="1"/>
  <c r="C21" i="14"/>
  <c r="E21" i="14" s="1"/>
  <c r="C7" i="14"/>
  <c r="H7" i="14" s="1"/>
  <c r="D12" i="14"/>
  <c r="D35" i="14"/>
  <c r="D8" i="14"/>
  <c r="C12" i="14"/>
  <c r="H12" i="14" s="1"/>
  <c r="D15" i="14"/>
  <c r="C18" i="14"/>
  <c r="H18" i="14" s="1"/>
  <c r="C30" i="14"/>
  <c r="E30" i="14" s="1"/>
  <c r="C10" i="14"/>
  <c r="H10" i="14" s="1"/>
  <c r="D14" i="14"/>
  <c r="D17" i="14"/>
  <c r="D26" i="14"/>
  <c r="H39" i="14"/>
  <c r="E39" i="14"/>
  <c r="C41" i="14"/>
  <c r="D40" i="14"/>
  <c r="C38" i="14"/>
  <c r="D37" i="14"/>
  <c r="C35" i="14"/>
  <c r="D34" i="14"/>
  <c r="C32" i="14"/>
  <c r="D31" i="14"/>
  <c r="C29" i="14"/>
  <c r="D28" i="14"/>
  <c r="C26" i="14"/>
  <c r="D25" i="14"/>
  <c r="C23" i="14"/>
  <c r="D22" i="14"/>
  <c r="C20" i="14"/>
  <c r="D19" i="14"/>
  <c r="C17" i="14"/>
  <c r="D16" i="14"/>
  <c r="C14" i="14"/>
  <c r="D13" i="14"/>
  <c r="C11" i="14"/>
  <c r="D10" i="14"/>
  <c r="C8" i="14"/>
  <c r="D7" i="14"/>
  <c r="D42" i="14"/>
  <c r="C40" i="14"/>
  <c r="D39" i="14"/>
  <c r="C37" i="14"/>
  <c r="D36" i="14"/>
  <c r="C34" i="14"/>
  <c r="D33" i="14"/>
  <c r="C31" i="14"/>
  <c r="D30" i="14"/>
  <c r="C28" i="14"/>
  <c r="D27" i="14"/>
  <c r="C25" i="14"/>
  <c r="D24" i="14"/>
  <c r="C22" i="14"/>
  <c r="D21" i="14"/>
  <c r="D9" i="14"/>
  <c r="D11" i="14"/>
  <c r="C13" i="14"/>
  <c r="C15" i="14"/>
  <c r="D18" i="14"/>
  <c r="C19" i="14"/>
  <c r="D20" i="14"/>
  <c r="C24" i="14"/>
  <c r="D29" i="14"/>
  <c r="C33" i="14"/>
  <c r="D38" i="14"/>
  <c r="C42" i="14"/>
  <c r="D23" i="14"/>
  <c r="C27" i="14"/>
  <c r="D32" i="14"/>
  <c r="C36" i="14"/>
  <c r="D41" i="14"/>
  <c r="H16" i="14" l="1"/>
  <c r="E7" i="14"/>
  <c r="F7" i="14" s="1"/>
  <c r="E18" i="14"/>
  <c r="F18" i="14" s="1"/>
  <c r="E9" i="14"/>
  <c r="F9" i="14" s="1"/>
  <c r="G16" i="14"/>
  <c r="E12" i="14"/>
  <c r="G12" i="14" s="1"/>
  <c r="H21" i="14"/>
  <c r="E10" i="14"/>
  <c r="G10" i="14" s="1"/>
  <c r="H30" i="14"/>
  <c r="G7" i="14"/>
  <c r="E28" i="14"/>
  <c r="H28" i="14"/>
  <c r="E14" i="14"/>
  <c r="H14" i="14"/>
  <c r="H23" i="14"/>
  <c r="E23" i="14"/>
  <c r="H32" i="14"/>
  <c r="E32" i="14"/>
  <c r="H41" i="14"/>
  <c r="E41" i="14"/>
  <c r="G30" i="14"/>
  <c r="F30" i="14"/>
  <c r="H33" i="14"/>
  <c r="E33" i="14"/>
  <c r="H15" i="14"/>
  <c r="E15" i="14"/>
  <c r="H25" i="14"/>
  <c r="E25" i="14"/>
  <c r="H34" i="14"/>
  <c r="E34" i="14"/>
  <c r="E11" i="14"/>
  <c r="H11" i="14"/>
  <c r="H20" i="14"/>
  <c r="E20" i="14"/>
  <c r="H29" i="14"/>
  <c r="E29" i="14"/>
  <c r="H38" i="14"/>
  <c r="E38" i="14"/>
  <c r="G39" i="14"/>
  <c r="F39" i="14"/>
  <c r="H36" i="14"/>
  <c r="E36" i="14"/>
  <c r="H24" i="14"/>
  <c r="E24" i="14"/>
  <c r="E37" i="14"/>
  <c r="H37" i="14"/>
  <c r="H27" i="14"/>
  <c r="E27" i="14"/>
  <c r="H42" i="14"/>
  <c r="E42" i="14"/>
  <c r="E19" i="14"/>
  <c r="H19" i="14"/>
  <c r="E13" i="14"/>
  <c r="H13" i="14"/>
  <c r="H22" i="14"/>
  <c r="E22" i="14"/>
  <c r="H31" i="14"/>
  <c r="E31" i="14"/>
  <c r="H40" i="14"/>
  <c r="E40" i="14"/>
  <c r="H8" i="14"/>
  <c r="E8" i="14"/>
  <c r="H17" i="14"/>
  <c r="E17" i="14"/>
  <c r="H26" i="14"/>
  <c r="E26" i="14"/>
  <c r="H35" i="14"/>
  <c r="E35" i="14"/>
  <c r="G21" i="14"/>
  <c r="F21" i="14"/>
  <c r="G9" i="14" l="1"/>
  <c r="G18" i="14"/>
  <c r="F12" i="14"/>
  <c r="F10" i="14"/>
  <c r="G22" i="14"/>
  <c r="F22" i="14"/>
  <c r="G13" i="14"/>
  <c r="F13" i="14"/>
  <c r="G42" i="14"/>
  <c r="F42" i="14"/>
  <c r="G24" i="14"/>
  <c r="F24" i="14"/>
  <c r="F29" i="14"/>
  <c r="G29" i="14"/>
  <c r="G34" i="14"/>
  <c r="F34" i="14"/>
  <c r="G33" i="14"/>
  <c r="F33" i="14"/>
  <c r="F41" i="14"/>
  <c r="G41" i="14"/>
  <c r="G28" i="14"/>
  <c r="F28" i="14"/>
  <c r="F17" i="14"/>
  <c r="G17" i="14"/>
  <c r="G31" i="14"/>
  <c r="F31" i="14"/>
  <c r="G36" i="14"/>
  <c r="F36" i="14"/>
  <c r="F38" i="14"/>
  <c r="G38" i="14"/>
  <c r="G15" i="14"/>
  <c r="F15" i="14"/>
  <c r="F23" i="14"/>
  <c r="G23" i="14"/>
  <c r="F14" i="14"/>
  <c r="G14" i="14"/>
  <c r="F35" i="14"/>
  <c r="G35" i="14"/>
  <c r="F8" i="14"/>
  <c r="G8" i="14"/>
  <c r="F26" i="14"/>
  <c r="G26" i="14"/>
  <c r="G40" i="14"/>
  <c r="F40" i="14"/>
  <c r="G19" i="14"/>
  <c r="F19" i="14"/>
  <c r="G27" i="14"/>
  <c r="F27" i="14"/>
  <c r="G37" i="14"/>
  <c r="F37" i="14"/>
  <c r="F20" i="14"/>
  <c r="G20" i="14"/>
  <c r="F11" i="14"/>
  <c r="G11" i="14"/>
  <c r="G25" i="14"/>
  <c r="F25" i="14"/>
  <c r="F32" i="14"/>
  <c r="G32" i="14"/>
  <c r="A8" i="13" l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D3" i="13"/>
  <c r="C42" i="13" s="1"/>
  <c r="D2" i="13"/>
  <c r="C6" i="13" s="1"/>
  <c r="D6" i="13" s="1"/>
  <c r="D17" i="13" l="1"/>
  <c r="D8" i="13"/>
  <c r="C21" i="13"/>
  <c r="H21" i="13" s="1"/>
  <c r="C12" i="13"/>
  <c r="E12" i="13" s="1"/>
  <c r="D26" i="13"/>
  <c r="H42" i="13"/>
  <c r="E42" i="13"/>
  <c r="C30" i="13"/>
  <c r="D35" i="13"/>
  <c r="C39" i="13"/>
  <c r="C7" i="13"/>
  <c r="D11" i="13"/>
  <c r="C15" i="13"/>
  <c r="D20" i="13"/>
  <c r="C24" i="13"/>
  <c r="D29" i="13"/>
  <c r="C33" i="13"/>
  <c r="D38" i="13"/>
  <c r="C41" i="13"/>
  <c r="D40" i="13"/>
  <c r="C38" i="13"/>
  <c r="D37" i="13"/>
  <c r="C35" i="13"/>
  <c r="D34" i="13"/>
  <c r="C32" i="13"/>
  <c r="D31" i="13"/>
  <c r="C29" i="13"/>
  <c r="D28" i="13"/>
  <c r="C26" i="13"/>
  <c r="D25" i="13"/>
  <c r="C23" i="13"/>
  <c r="D22" i="13"/>
  <c r="C20" i="13"/>
  <c r="D19" i="13"/>
  <c r="C17" i="13"/>
  <c r="D16" i="13"/>
  <c r="C14" i="13"/>
  <c r="D13" i="13"/>
  <c r="C11" i="13"/>
  <c r="D10" i="13"/>
  <c r="C8" i="13"/>
  <c r="D7" i="13"/>
  <c r="D42" i="13"/>
  <c r="C40" i="13"/>
  <c r="D39" i="13"/>
  <c r="C37" i="13"/>
  <c r="D36" i="13"/>
  <c r="C34" i="13"/>
  <c r="D33" i="13"/>
  <c r="C31" i="13"/>
  <c r="D30" i="13"/>
  <c r="C28" i="13"/>
  <c r="D27" i="13"/>
  <c r="C25" i="13"/>
  <c r="D24" i="13"/>
  <c r="C22" i="13"/>
  <c r="D21" i="13"/>
  <c r="C19" i="13"/>
  <c r="D18" i="13"/>
  <c r="C16" i="13"/>
  <c r="D15" i="13"/>
  <c r="C13" i="13"/>
  <c r="D12" i="13"/>
  <c r="C10" i="13"/>
  <c r="D9" i="13"/>
  <c r="C9" i="13"/>
  <c r="D14" i="13"/>
  <c r="C18" i="13"/>
  <c r="D23" i="13"/>
  <c r="C27" i="13"/>
  <c r="D32" i="13"/>
  <c r="C36" i="13"/>
  <c r="D41" i="13"/>
  <c r="E21" i="13" l="1"/>
  <c r="G21" i="13" s="1"/>
  <c r="H12" i="13"/>
  <c r="H27" i="13"/>
  <c r="E27" i="13"/>
  <c r="E10" i="13"/>
  <c r="H10" i="13"/>
  <c r="E19" i="13"/>
  <c r="H19" i="13"/>
  <c r="E28" i="13"/>
  <c r="H28" i="13"/>
  <c r="E37" i="13"/>
  <c r="H37" i="13"/>
  <c r="H14" i="13"/>
  <c r="E14" i="13"/>
  <c r="H23" i="13"/>
  <c r="E23" i="13"/>
  <c r="H32" i="13"/>
  <c r="E32" i="13"/>
  <c r="H41" i="13"/>
  <c r="E41" i="13"/>
  <c r="H24" i="13"/>
  <c r="E24" i="13"/>
  <c r="H36" i="13"/>
  <c r="E36" i="13"/>
  <c r="H9" i="13"/>
  <c r="E9" i="13"/>
  <c r="H16" i="13"/>
  <c r="E16" i="13"/>
  <c r="H25" i="13"/>
  <c r="E25" i="13"/>
  <c r="H34" i="13"/>
  <c r="E34" i="13"/>
  <c r="H11" i="13"/>
  <c r="E11" i="13"/>
  <c r="H20" i="13"/>
  <c r="E20" i="13"/>
  <c r="H29" i="13"/>
  <c r="E29" i="13"/>
  <c r="H38" i="13"/>
  <c r="E38" i="13"/>
  <c r="H33" i="13"/>
  <c r="E33" i="13"/>
  <c r="E7" i="13"/>
  <c r="H7" i="13"/>
  <c r="H30" i="13"/>
  <c r="E30" i="13"/>
  <c r="G42" i="13"/>
  <c r="F42" i="13"/>
  <c r="H18" i="13"/>
  <c r="E18" i="13"/>
  <c r="E13" i="13"/>
  <c r="H13" i="13"/>
  <c r="E22" i="13"/>
  <c r="H22" i="13"/>
  <c r="H31" i="13"/>
  <c r="E31" i="13"/>
  <c r="H40" i="13"/>
  <c r="E40" i="13"/>
  <c r="H8" i="13"/>
  <c r="E8" i="13"/>
  <c r="H17" i="13"/>
  <c r="E17" i="13"/>
  <c r="H26" i="13"/>
  <c r="E26" i="13"/>
  <c r="H35" i="13"/>
  <c r="E35" i="13"/>
  <c r="H15" i="13"/>
  <c r="E15" i="13"/>
  <c r="H39" i="13"/>
  <c r="E39" i="13"/>
  <c r="G12" i="13"/>
  <c r="F12" i="13"/>
  <c r="F21" i="13" l="1"/>
  <c r="F35" i="13"/>
  <c r="G35" i="13"/>
  <c r="F8" i="13"/>
  <c r="G8" i="13"/>
  <c r="G13" i="13"/>
  <c r="F13" i="13"/>
  <c r="G33" i="13"/>
  <c r="F33" i="13"/>
  <c r="G34" i="13"/>
  <c r="F34" i="13"/>
  <c r="G10" i="13"/>
  <c r="F10" i="13"/>
  <c r="G15" i="13"/>
  <c r="F15" i="13"/>
  <c r="F17" i="13"/>
  <c r="G17" i="13"/>
  <c r="G31" i="13"/>
  <c r="F31" i="13"/>
  <c r="G22" i="13"/>
  <c r="F22" i="13"/>
  <c r="G18" i="13"/>
  <c r="F18" i="13"/>
  <c r="F38" i="13"/>
  <c r="G38" i="13"/>
  <c r="F11" i="13"/>
  <c r="G11" i="13"/>
  <c r="G16" i="13"/>
  <c r="F16" i="13"/>
  <c r="G24" i="13"/>
  <c r="F24" i="13"/>
  <c r="F23" i="13"/>
  <c r="G23" i="13"/>
  <c r="G19" i="13"/>
  <c r="F19" i="13"/>
  <c r="G27" i="13"/>
  <c r="F27" i="13"/>
  <c r="F29" i="13"/>
  <c r="G29" i="13"/>
  <c r="G9" i="13"/>
  <c r="F9" i="13"/>
  <c r="F41" i="13"/>
  <c r="G41" i="13"/>
  <c r="F14" i="13"/>
  <c r="G14" i="13"/>
  <c r="G37" i="13"/>
  <c r="F37" i="13"/>
  <c r="G39" i="13"/>
  <c r="F39" i="13"/>
  <c r="F26" i="13"/>
  <c r="G26" i="13"/>
  <c r="G40" i="13"/>
  <c r="F40" i="13"/>
  <c r="G30" i="13"/>
  <c r="F30" i="13"/>
  <c r="G7" i="13"/>
  <c r="F7" i="13"/>
  <c r="F20" i="13"/>
  <c r="G20" i="13"/>
  <c r="G25" i="13"/>
  <c r="F25" i="13"/>
  <c r="G36" i="13"/>
  <c r="F36" i="13"/>
  <c r="F32" i="13"/>
  <c r="G32" i="13"/>
  <c r="G28" i="13"/>
  <c r="F28" i="13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D3" i="12"/>
  <c r="C7" i="12" s="1"/>
  <c r="D2" i="12"/>
  <c r="C6" i="12" s="1"/>
  <c r="D6" i="12" s="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D3" i="11"/>
  <c r="D42" i="11" s="1"/>
  <c r="D2" i="11"/>
  <c r="C6" i="11" s="1"/>
  <c r="D6" i="11" s="1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D3" i="10"/>
  <c r="D42" i="10" s="1"/>
  <c r="D2" i="10"/>
  <c r="C6" i="10" s="1"/>
  <c r="D6" i="10" s="1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D3" i="9"/>
  <c r="D42" i="9" s="1"/>
  <c r="D2" i="9"/>
  <c r="C6" i="9" s="1"/>
  <c r="D6" i="9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D3" i="8"/>
  <c r="D39" i="8" s="1"/>
  <c r="D2" i="8"/>
  <c r="C6" i="8" s="1"/>
  <c r="D6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D3" i="7"/>
  <c r="D2" i="7"/>
  <c r="C6" i="7" s="1"/>
  <c r="D6" i="7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D3" i="6"/>
  <c r="C27" i="6" s="1"/>
  <c r="H27" i="6" s="1"/>
  <c r="D2" i="6"/>
  <c r="C6" i="6" s="1"/>
  <c r="D6" i="6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D3" i="5"/>
  <c r="D42" i="5" s="1"/>
  <c r="D2" i="5"/>
  <c r="C6" i="5" s="1"/>
  <c r="D6" i="5" s="1"/>
  <c r="C7" i="5" l="1"/>
  <c r="E7" i="5" s="1"/>
  <c r="G7" i="5" s="1"/>
  <c r="C18" i="5"/>
  <c r="H18" i="5" s="1"/>
  <c r="C15" i="6"/>
  <c r="H15" i="6" s="1"/>
  <c r="D7" i="11"/>
  <c r="D8" i="11"/>
  <c r="C20" i="11"/>
  <c r="E20" i="11" s="1"/>
  <c r="D26" i="11"/>
  <c r="C33" i="11"/>
  <c r="E33" i="11" s="1"/>
  <c r="G33" i="11" s="1"/>
  <c r="D40" i="11"/>
  <c r="C25" i="5"/>
  <c r="E25" i="5" s="1"/>
  <c r="F25" i="5" s="1"/>
  <c r="C21" i="6"/>
  <c r="H21" i="6" s="1"/>
  <c r="C11" i="11"/>
  <c r="E11" i="11" s="1"/>
  <c r="D13" i="11"/>
  <c r="D16" i="11"/>
  <c r="D22" i="11"/>
  <c r="C29" i="11"/>
  <c r="H29" i="11" s="1"/>
  <c r="D35" i="11"/>
  <c r="C42" i="11"/>
  <c r="H42" i="11" s="1"/>
  <c r="D12" i="5"/>
  <c r="C8" i="11"/>
  <c r="E8" i="11" s="1"/>
  <c r="C9" i="11"/>
  <c r="E9" i="11" s="1"/>
  <c r="G9" i="11" s="1"/>
  <c r="D11" i="11"/>
  <c r="D14" i="11"/>
  <c r="C18" i="11"/>
  <c r="E18" i="11" s="1"/>
  <c r="F18" i="11" s="1"/>
  <c r="C24" i="11"/>
  <c r="E24" i="11" s="1"/>
  <c r="G24" i="11" s="1"/>
  <c r="D31" i="11"/>
  <c r="C38" i="11"/>
  <c r="H38" i="11" s="1"/>
  <c r="D42" i="6"/>
  <c r="C41" i="6"/>
  <c r="E41" i="6" s="1"/>
  <c r="D38" i="6"/>
  <c r="C36" i="6"/>
  <c r="H36" i="6" s="1"/>
  <c r="D34" i="6"/>
  <c r="D32" i="6"/>
  <c r="C30" i="6"/>
  <c r="H30" i="6" s="1"/>
  <c r="D28" i="6"/>
  <c r="C26" i="6"/>
  <c r="E26" i="6" s="1"/>
  <c r="C24" i="6"/>
  <c r="D22" i="6"/>
  <c r="C20" i="6"/>
  <c r="E20" i="6" s="1"/>
  <c r="D17" i="6"/>
  <c r="C14" i="6"/>
  <c r="H14" i="6" s="1"/>
  <c r="D11" i="6"/>
  <c r="C9" i="6"/>
  <c r="E9" i="6" s="1"/>
  <c r="G9" i="6" s="1"/>
  <c r="C8" i="6"/>
  <c r="H8" i="6" s="1"/>
  <c r="D40" i="6"/>
  <c r="D41" i="6"/>
  <c r="C39" i="6"/>
  <c r="H39" i="6" s="1"/>
  <c r="D37" i="6"/>
  <c r="C35" i="6"/>
  <c r="H35" i="6" s="1"/>
  <c r="C33" i="6"/>
  <c r="D31" i="6"/>
  <c r="C29" i="6"/>
  <c r="H29" i="6" s="1"/>
  <c r="D26" i="6"/>
  <c r="C23" i="6"/>
  <c r="H23" i="6" s="1"/>
  <c r="D20" i="6"/>
  <c r="C18" i="6"/>
  <c r="E18" i="6" s="1"/>
  <c r="G18" i="6" s="1"/>
  <c r="D16" i="6"/>
  <c r="D14" i="6"/>
  <c r="C12" i="6"/>
  <c r="H12" i="6" s="1"/>
  <c r="D10" i="6"/>
  <c r="D8" i="6"/>
  <c r="D7" i="6"/>
  <c r="C42" i="6"/>
  <c r="C38" i="6"/>
  <c r="E38" i="6" s="1"/>
  <c r="C11" i="6"/>
  <c r="E11" i="6" s="1"/>
  <c r="D23" i="6"/>
  <c r="D29" i="6"/>
  <c r="D13" i="6"/>
  <c r="D19" i="6"/>
  <c r="D25" i="6"/>
  <c r="C32" i="6"/>
  <c r="H32" i="6" s="1"/>
  <c r="C17" i="6"/>
  <c r="E17" i="6" s="1"/>
  <c r="D35" i="6"/>
  <c r="C9" i="8"/>
  <c r="H9" i="8" s="1"/>
  <c r="D23" i="8"/>
  <c r="C11" i="9"/>
  <c r="H11" i="9" s="1"/>
  <c r="D13" i="9"/>
  <c r="J13" i="9" s="1"/>
  <c r="D17" i="9"/>
  <c r="J17" i="9" s="1"/>
  <c r="D22" i="9"/>
  <c r="J22" i="9" s="1"/>
  <c r="D26" i="9"/>
  <c r="J26" i="9" s="1"/>
  <c r="D31" i="9"/>
  <c r="J31" i="9" s="1"/>
  <c r="D35" i="9"/>
  <c r="C14" i="10"/>
  <c r="E14" i="10" s="1"/>
  <c r="C23" i="10"/>
  <c r="E23" i="10" s="1"/>
  <c r="D37" i="10"/>
  <c r="C9" i="5"/>
  <c r="H9" i="5" s="1"/>
  <c r="C16" i="5"/>
  <c r="E16" i="5" s="1"/>
  <c r="F16" i="5" s="1"/>
  <c r="D23" i="5"/>
  <c r="D14" i="8"/>
  <c r="D21" i="8"/>
  <c r="C27" i="8"/>
  <c r="H27" i="8" s="1"/>
  <c r="C34" i="8"/>
  <c r="H34" i="8" s="1"/>
  <c r="D10" i="9"/>
  <c r="C12" i="9"/>
  <c r="H12" i="9" s="1"/>
  <c r="D14" i="9"/>
  <c r="J14" i="9" s="1"/>
  <c r="C17" i="9"/>
  <c r="H17" i="9" s="1"/>
  <c r="D19" i="9"/>
  <c r="J19" i="9" s="1"/>
  <c r="C21" i="9"/>
  <c r="H21" i="9" s="1"/>
  <c r="D23" i="9"/>
  <c r="J23" i="9" s="1"/>
  <c r="C26" i="9"/>
  <c r="H26" i="9" s="1"/>
  <c r="D28" i="9"/>
  <c r="J28" i="9" s="1"/>
  <c r="C30" i="9"/>
  <c r="H30" i="9" s="1"/>
  <c r="D32" i="9"/>
  <c r="J32" i="9" s="1"/>
  <c r="C35" i="9"/>
  <c r="E35" i="9" s="1"/>
  <c r="D38" i="9"/>
  <c r="C41" i="9"/>
  <c r="E41" i="9" s="1"/>
  <c r="D7" i="10"/>
  <c r="D13" i="10"/>
  <c r="C17" i="10"/>
  <c r="H17" i="10" s="1"/>
  <c r="D22" i="10"/>
  <c r="C26" i="10"/>
  <c r="E26" i="10" s="1"/>
  <c r="D31" i="10"/>
  <c r="C35" i="10"/>
  <c r="H35" i="10" s="1"/>
  <c r="D40" i="10"/>
  <c r="D10" i="11"/>
  <c r="C12" i="11"/>
  <c r="H12" i="11" s="1"/>
  <c r="C14" i="11"/>
  <c r="H14" i="11" s="1"/>
  <c r="C15" i="11"/>
  <c r="E15" i="11" s="1"/>
  <c r="G15" i="11" s="1"/>
  <c r="D17" i="11"/>
  <c r="D19" i="11"/>
  <c r="C21" i="11"/>
  <c r="H21" i="11" s="1"/>
  <c r="D23" i="11"/>
  <c r="C26" i="11"/>
  <c r="E26" i="11" s="1"/>
  <c r="D28" i="11"/>
  <c r="C30" i="11"/>
  <c r="H30" i="11" s="1"/>
  <c r="D32" i="11"/>
  <c r="C35" i="11"/>
  <c r="E35" i="11" s="1"/>
  <c r="D37" i="11"/>
  <c r="C39" i="11"/>
  <c r="H39" i="11" s="1"/>
  <c r="D41" i="11"/>
  <c r="C16" i="8"/>
  <c r="H16" i="8" s="1"/>
  <c r="D30" i="8"/>
  <c r="C36" i="8"/>
  <c r="E36" i="8" s="1"/>
  <c r="C8" i="9"/>
  <c r="H8" i="9" s="1"/>
  <c r="C9" i="9"/>
  <c r="H9" i="9" s="1"/>
  <c r="C15" i="9"/>
  <c r="E15" i="9" s="1"/>
  <c r="G15" i="9" s="1"/>
  <c r="C20" i="9"/>
  <c r="E20" i="9" s="1"/>
  <c r="C24" i="9"/>
  <c r="E24" i="9" s="1"/>
  <c r="F24" i="9" s="1"/>
  <c r="C29" i="9"/>
  <c r="E29" i="9" s="1"/>
  <c r="C33" i="9"/>
  <c r="E33" i="9" s="1"/>
  <c r="G33" i="9" s="1"/>
  <c r="D37" i="9"/>
  <c r="C39" i="9"/>
  <c r="H39" i="9" s="1"/>
  <c r="D41" i="9"/>
  <c r="D10" i="10"/>
  <c r="D19" i="10"/>
  <c r="D28" i="10"/>
  <c r="C32" i="10"/>
  <c r="H32" i="10" s="1"/>
  <c r="C41" i="10"/>
  <c r="H41" i="10" s="1"/>
  <c r="D14" i="5"/>
  <c r="D21" i="5"/>
  <c r="C27" i="5"/>
  <c r="H27" i="5" s="1"/>
  <c r="C7" i="8"/>
  <c r="H7" i="8" s="1"/>
  <c r="D12" i="8"/>
  <c r="C18" i="8"/>
  <c r="E18" i="8" s="1"/>
  <c r="C25" i="8"/>
  <c r="E25" i="8" s="1"/>
  <c r="G25" i="8" s="1"/>
  <c r="D32" i="8"/>
  <c r="D7" i="9"/>
  <c r="D8" i="9"/>
  <c r="D11" i="9"/>
  <c r="C14" i="9"/>
  <c r="H14" i="9" s="1"/>
  <c r="D16" i="9"/>
  <c r="J16" i="9" s="1"/>
  <c r="C18" i="9"/>
  <c r="H18" i="9" s="1"/>
  <c r="D20" i="9"/>
  <c r="J20" i="9" s="1"/>
  <c r="C23" i="9"/>
  <c r="H23" i="9" s="1"/>
  <c r="D25" i="9"/>
  <c r="J25" i="9" s="1"/>
  <c r="C27" i="9"/>
  <c r="H27" i="9" s="1"/>
  <c r="D29" i="9"/>
  <c r="J29" i="9" s="1"/>
  <c r="C32" i="9"/>
  <c r="E32" i="9" s="1"/>
  <c r="D34" i="9"/>
  <c r="J34" i="9" s="1"/>
  <c r="C36" i="9"/>
  <c r="C38" i="9"/>
  <c r="H38" i="9" s="1"/>
  <c r="D40" i="9"/>
  <c r="C42" i="9"/>
  <c r="H42" i="9" s="1"/>
  <c r="C8" i="10"/>
  <c r="E8" i="10" s="1"/>
  <c r="C11" i="10"/>
  <c r="H11" i="10" s="1"/>
  <c r="D16" i="10"/>
  <c r="C20" i="10"/>
  <c r="E20" i="10" s="1"/>
  <c r="D25" i="10"/>
  <c r="C29" i="10"/>
  <c r="E29" i="10" s="1"/>
  <c r="D34" i="10"/>
  <c r="C38" i="10"/>
  <c r="H38" i="10" s="1"/>
  <c r="C17" i="11"/>
  <c r="E17" i="11" s="1"/>
  <c r="D20" i="11"/>
  <c r="C23" i="11"/>
  <c r="H23" i="11" s="1"/>
  <c r="D25" i="11"/>
  <c r="C27" i="11"/>
  <c r="E27" i="11" s="1"/>
  <c r="G27" i="11" s="1"/>
  <c r="D29" i="11"/>
  <c r="C32" i="11"/>
  <c r="E32" i="11" s="1"/>
  <c r="D34" i="11"/>
  <c r="C36" i="11"/>
  <c r="E36" i="11" s="1"/>
  <c r="F36" i="11" s="1"/>
  <c r="D38" i="11"/>
  <c r="C41" i="11"/>
  <c r="H41" i="11" s="1"/>
  <c r="H7" i="12"/>
  <c r="E7" i="12"/>
  <c r="C41" i="12"/>
  <c r="D40" i="12"/>
  <c r="C38" i="12"/>
  <c r="D37" i="12"/>
  <c r="C35" i="12"/>
  <c r="D34" i="12"/>
  <c r="C32" i="12"/>
  <c r="D31" i="12"/>
  <c r="C29" i="12"/>
  <c r="D28" i="12"/>
  <c r="C26" i="12"/>
  <c r="D25" i="12"/>
  <c r="C23" i="12"/>
  <c r="D22" i="12"/>
  <c r="C20" i="12"/>
  <c r="D19" i="12"/>
  <c r="C17" i="12"/>
  <c r="D16" i="12"/>
  <c r="C14" i="12"/>
  <c r="D13" i="12"/>
  <c r="C11" i="12"/>
  <c r="D10" i="12"/>
  <c r="C8" i="12"/>
  <c r="D7" i="12"/>
  <c r="D42" i="12"/>
  <c r="C40" i="12"/>
  <c r="D39" i="12"/>
  <c r="C37" i="12"/>
  <c r="D36" i="12"/>
  <c r="C34" i="12"/>
  <c r="D33" i="12"/>
  <c r="C31" i="12"/>
  <c r="D30" i="12"/>
  <c r="C28" i="12"/>
  <c r="D27" i="12"/>
  <c r="C25" i="12"/>
  <c r="D24" i="12"/>
  <c r="C22" i="12"/>
  <c r="D21" i="12"/>
  <c r="C19" i="12"/>
  <c r="D18" i="12"/>
  <c r="C16" i="12"/>
  <c r="D15" i="12"/>
  <c r="C13" i="12"/>
  <c r="D12" i="12"/>
  <c r="C10" i="12"/>
  <c r="D9" i="12"/>
  <c r="C42" i="12"/>
  <c r="D41" i="12"/>
  <c r="C39" i="12"/>
  <c r="D38" i="12"/>
  <c r="C36" i="12"/>
  <c r="D35" i="12"/>
  <c r="C33" i="12"/>
  <c r="D32" i="12"/>
  <c r="C30" i="12"/>
  <c r="D29" i="12"/>
  <c r="C27" i="12"/>
  <c r="D26" i="12"/>
  <c r="C24" i="12"/>
  <c r="D23" i="12"/>
  <c r="C21" i="12"/>
  <c r="D20" i="12"/>
  <c r="C18" i="12"/>
  <c r="D17" i="12"/>
  <c r="C15" i="12"/>
  <c r="D14" i="12"/>
  <c r="C12" i="12"/>
  <c r="D11" i="12"/>
  <c r="C9" i="12"/>
  <c r="D8" i="12"/>
  <c r="C7" i="11"/>
  <c r="D9" i="11"/>
  <c r="C10" i="11"/>
  <c r="D12" i="11"/>
  <c r="C13" i="11"/>
  <c r="D15" i="11"/>
  <c r="C16" i="11"/>
  <c r="D18" i="11"/>
  <c r="C19" i="11"/>
  <c r="D21" i="11"/>
  <c r="C22" i="11"/>
  <c r="D24" i="11"/>
  <c r="C25" i="11"/>
  <c r="D27" i="11"/>
  <c r="C28" i="11"/>
  <c r="D30" i="11"/>
  <c r="C31" i="11"/>
  <c r="D33" i="11"/>
  <c r="C34" i="11"/>
  <c r="D36" i="11"/>
  <c r="C37" i="11"/>
  <c r="D39" i="11"/>
  <c r="C40" i="11"/>
  <c r="H14" i="10"/>
  <c r="D8" i="10"/>
  <c r="C9" i="10"/>
  <c r="D11" i="10"/>
  <c r="C12" i="10"/>
  <c r="D14" i="10"/>
  <c r="C15" i="10"/>
  <c r="D17" i="10"/>
  <c r="C18" i="10"/>
  <c r="D20" i="10"/>
  <c r="C21" i="10"/>
  <c r="D23" i="10"/>
  <c r="C24" i="10"/>
  <c r="D26" i="10"/>
  <c r="C27" i="10"/>
  <c r="D29" i="10"/>
  <c r="C30" i="10"/>
  <c r="D32" i="10"/>
  <c r="C33" i="10"/>
  <c r="D35" i="10"/>
  <c r="C36" i="10"/>
  <c r="D38" i="10"/>
  <c r="C39" i="10"/>
  <c r="D41" i="10"/>
  <c r="C42" i="10"/>
  <c r="C7" i="10"/>
  <c r="D9" i="10"/>
  <c r="C10" i="10"/>
  <c r="D12" i="10"/>
  <c r="C13" i="10"/>
  <c r="D15" i="10"/>
  <c r="C16" i="10"/>
  <c r="D18" i="10"/>
  <c r="C19" i="10"/>
  <c r="D21" i="10"/>
  <c r="C22" i="10"/>
  <c r="D24" i="10"/>
  <c r="C25" i="10"/>
  <c r="D27" i="10"/>
  <c r="C28" i="10"/>
  <c r="D30" i="10"/>
  <c r="C31" i="10"/>
  <c r="D33" i="10"/>
  <c r="C34" i="10"/>
  <c r="D36" i="10"/>
  <c r="C37" i="10"/>
  <c r="D39" i="10"/>
  <c r="C40" i="10"/>
  <c r="E21" i="9"/>
  <c r="H20" i="9"/>
  <c r="C7" i="9"/>
  <c r="D9" i="9"/>
  <c r="C10" i="9"/>
  <c r="D12" i="9"/>
  <c r="C13" i="9"/>
  <c r="D15" i="9"/>
  <c r="J15" i="9" s="1"/>
  <c r="C16" i="9"/>
  <c r="D18" i="9"/>
  <c r="J18" i="9" s="1"/>
  <c r="C19" i="9"/>
  <c r="D21" i="9"/>
  <c r="J21" i="9" s="1"/>
  <c r="C22" i="9"/>
  <c r="D24" i="9"/>
  <c r="J24" i="9" s="1"/>
  <c r="C25" i="9"/>
  <c r="D27" i="9"/>
  <c r="J27" i="9" s="1"/>
  <c r="C28" i="9"/>
  <c r="D30" i="9"/>
  <c r="J30" i="9" s="1"/>
  <c r="C31" i="9"/>
  <c r="D33" i="9"/>
  <c r="J33" i="9" s="1"/>
  <c r="C34" i="9"/>
  <c r="D36" i="9"/>
  <c r="C37" i="9"/>
  <c r="D39" i="9"/>
  <c r="C40" i="9"/>
  <c r="C41" i="8"/>
  <c r="D40" i="8"/>
  <c r="C38" i="8"/>
  <c r="D37" i="8"/>
  <c r="C35" i="8"/>
  <c r="D34" i="8"/>
  <c r="C32" i="8"/>
  <c r="D31" i="8"/>
  <c r="C29" i="8"/>
  <c r="D28" i="8"/>
  <c r="C26" i="8"/>
  <c r="D25" i="8"/>
  <c r="C23" i="8"/>
  <c r="D22" i="8"/>
  <c r="C20" i="8"/>
  <c r="D19" i="8"/>
  <c r="C17" i="8"/>
  <c r="D16" i="8"/>
  <c r="C14" i="8"/>
  <c r="D13" i="8"/>
  <c r="C11" i="8"/>
  <c r="D10" i="8"/>
  <c r="C8" i="8"/>
  <c r="D7" i="8"/>
  <c r="D42" i="8"/>
  <c r="C40" i="8"/>
  <c r="D9" i="8"/>
  <c r="D11" i="8"/>
  <c r="C13" i="8"/>
  <c r="C15" i="8"/>
  <c r="D18" i="8"/>
  <c r="D20" i="8"/>
  <c r="C22" i="8"/>
  <c r="C24" i="8"/>
  <c r="D27" i="8"/>
  <c r="D29" i="8"/>
  <c r="C31" i="8"/>
  <c r="C33" i="8"/>
  <c r="D36" i="8"/>
  <c r="D38" i="8"/>
  <c r="C42" i="8"/>
  <c r="H18" i="8"/>
  <c r="D8" i="8"/>
  <c r="C10" i="8"/>
  <c r="C12" i="8"/>
  <c r="D15" i="8"/>
  <c r="D17" i="8"/>
  <c r="C19" i="8"/>
  <c r="C21" i="8"/>
  <c r="D24" i="8"/>
  <c r="D26" i="8"/>
  <c r="C28" i="8"/>
  <c r="C30" i="8"/>
  <c r="D33" i="8"/>
  <c r="D35" i="8"/>
  <c r="C37" i="8"/>
  <c r="C39" i="8"/>
  <c r="D41" i="8"/>
  <c r="C41" i="7"/>
  <c r="D40" i="7"/>
  <c r="C38" i="7"/>
  <c r="D37" i="7"/>
  <c r="C35" i="7"/>
  <c r="D34" i="7"/>
  <c r="C32" i="7"/>
  <c r="D31" i="7"/>
  <c r="C29" i="7"/>
  <c r="D28" i="7"/>
  <c r="C26" i="7"/>
  <c r="D25" i="7"/>
  <c r="C23" i="7"/>
  <c r="D22" i="7"/>
  <c r="C20" i="7"/>
  <c r="D19" i="7"/>
  <c r="C17" i="7"/>
  <c r="D16" i="7"/>
  <c r="C14" i="7"/>
  <c r="D13" i="7"/>
  <c r="C11" i="7"/>
  <c r="D10" i="7"/>
  <c r="C8" i="7"/>
  <c r="D7" i="7"/>
  <c r="D42" i="7"/>
  <c r="C40" i="7"/>
  <c r="D39" i="7"/>
  <c r="C37" i="7"/>
  <c r="D36" i="7"/>
  <c r="C34" i="7"/>
  <c r="D33" i="7"/>
  <c r="C31" i="7"/>
  <c r="D30" i="7"/>
  <c r="C28" i="7"/>
  <c r="D27" i="7"/>
  <c r="C25" i="7"/>
  <c r="D24" i="7"/>
  <c r="C22" i="7"/>
  <c r="D21" i="7"/>
  <c r="C19" i="7"/>
  <c r="D18" i="7"/>
  <c r="C16" i="7"/>
  <c r="D15" i="7"/>
  <c r="C13" i="7"/>
  <c r="D12" i="7"/>
  <c r="C10" i="7"/>
  <c r="D9" i="7"/>
  <c r="D8" i="7"/>
  <c r="C12" i="7"/>
  <c r="D17" i="7"/>
  <c r="C21" i="7"/>
  <c r="D26" i="7"/>
  <c r="C30" i="7"/>
  <c r="D35" i="7"/>
  <c r="C39" i="7"/>
  <c r="D11" i="7"/>
  <c r="C15" i="7"/>
  <c r="D20" i="7"/>
  <c r="C24" i="7"/>
  <c r="D29" i="7"/>
  <c r="C33" i="7"/>
  <c r="D38" i="7"/>
  <c r="C42" i="7"/>
  <c r="C7" i="7"/>
  <c r="C9" i="7"/>
  <c r="D14" i="7"/>
  <c r="C18" i="7"/>
  <c r="D23" i="7"/>
  <c r="C27" i="7"/>
  <c r="D32" i="7"/>
  <c r="C36" i="7"/>
  <c r="D41" i="7"/>
  <c r="E12" i="6"/>
  <c r="G12" i="6" s="1"/>
  <c r="E27" i="6"/>
  <c r="H11" i="6"/>
  <c r="E14" i="6"/>
  <c r="C7" i="6"/>
  <c r="D9" i="6"/>
  <c r="C10" i="6"/>
  <c r="D12" i="6"/>
  <c r="C13" i="6"/>
  <c r="D15" i="6"/>
  <c r="C16" i="6"/>
  <c r="D18" i="6"/>
  <c r="C19" i="6"/>
  <c r="D21" i="6"/>
  <c r="C22" i="6"/>
  <c r="D24" i="6"/>
  <c r="C25" i="6"/>
  <c r="D27" i="6"/>
  <c r="C28" i="6"/>
  <c r="D30" i="6"/>
  <c r="C31" i="6"/>
  <c r="D33" i="6"/>
  <c r="C34" i="6"/>
  <c r="D36" i="6"/>
  <c r="C37" i="6"/>
  <c r="D39" i="6"/>
  <c r="C40" i="6"/>
  <c r="H7" i="5"/>
  <c r="G25" i="5"/>
  <c r="D30" i="5"/>
  <c r="D32" i="5"/>
  <c r="C34" i="5"/>
  <c r="C36" i="5"/>
  <c r="D39" i="5"/>
  <c r="D41" i="5"/>
  <c r="D9" i="5"/>
  <c r="D11" i="5"/>
  <c r="D8" i="5"/>
  <c r="C10" i="5"/>
  <c r="C12" i="5"/>
  <c r="D15" i="5"/>
  <c r="D17" i="5"/>
  <c r="C19" i="5"/>
  <c r="C21" i="5"/>
  <c r="D24" i="5"/>
  <c r="D26" i="5"/>
  <c r="C28" i="5"/>
  <c r="C30" i="5"/>
  <c r="D33" i="5"/>
  <c r="D35" i="5"/>
  <c r="C37" i="5"/>
  <c r="C39" i="5"/>
  <c r="C41" i="5"/>
  <c r="D40" i="5"/>
  <c r="C38" i="5"/>
  <c r="D37" i="5"/>
  <c r="C35" i="5"/>
  <c r="D34" i="5"/>
  <c r="C32" i="5"/>
  <c r="D31" i="5"/>
  <c r="C29" i="5"/>
  <c r="D28" i="5"/>
  <c r="C26" i="5"/>
  <c r="D25" i="5"/>
  <c r="C23" i="5"/>
  <c r="D22" i="5"/>
  <c r="C20" i="5"/>
  <c r="D19" i="5"/>
  <c r="C17" i="5"/>
  <c r="D16" i="5"/>
  <c r="C14" i="5"/>
  <c r="D13" i="5"/>
  <c r="C11" i="5"/>
  <c r="D10" i="5"/>
  <c r="C8" i="5"/>
  <c r="D7" i="5"/>
  <c r="C13" i="5"/>
  <c r="C15" i="5"/>
  <c r="D18" i="5"/>
  <c r="D20" i="5"/>
  <c r="C22" i="5"/>
  <c r="C24" i="5"/>
  <c r="D27" i="5"/>
  <c r="D29" i="5"/>
  <c r="C31" i="5"/>
  <c r="C33" i="5"/>
  <c r="D36" i="5"/>
  <c r="D38" i="5"/>
  <c r="C40" i="5"/>
  <c r="C42" i="5"/>
  <c r="J12" i="9" l="1"/>
  <c r="K12" i="9" s="1"/>
  <c r="N11" i="9"/>
  <c r="L12" i="9"/>
  <c r="H41" i="6"/>
  <c r="E42" i="9"/>
  <c r="G42" i="9" s="1"/>
  <c r="E34" i="8"/>
  <c r="F34" i="8" s="1"/>
  <c r="E8" i="6"/>
  <c r="H8" i="11"/>
  <c r="H36" i="8"/>
  <c r="H41" i="9"/>
  <c r="E35" i="10"/>
  <c r="G35" i="10" s="1"/>
  <c r="H29" i="10"/>
  <c r="E9" i="8"/>
  <c r="F9" i="8" s="1"/>
  <c r="F7" i="5"/>
  <c r="H25" i="5"/>
  <c r="E21" i="11"/>
  <c r="G21" i="11" s="1"/>
  <c r="F25" i="8"/>
  <c r="H33" i="9"/>
  <c r="E9" i="5"/>
  <c r="F9" i="5" s="1"/>
  <c r="E8" i="9"/>
  <c r="F8" i="9" s="1"/>
  <c r="H20" i="11"/>
  <c r="H29" i="9"/>
  <c r="E16" i="8"/>
  <c r="G16" i="8" s="1"/>
  <c r="H25" i="8"/>
  <c r="E12" i="9"/>
  <c r="G12" i="9" s="1"/>
  <c r="E36" i="6"/>
  <c r="G36" i="6" s="1"/>
  <c r="F15" i="9"/>
  <c r="H35" i="11"/>
  <c r="E32" i="6"/>
  <c r="G32" i="6" s="1"/>
  <c r="H36" i="11"/>
  <c r="E27" i="5"/>
  <c r="G27" i="5" s="1"/>
  <c r="H38" i="6"/>
  <c r="H35" i="9"/>
  <c r="E39" i="6"/>
  <c r="G39" i="6" s="1"/>
  <c r="H18" i="6"/>
  <c r="E23" i="9"/>
  <c r="G23" i="9" s="1"/>
  <c r="H15" i="9"/>
  <c r="E41" i="10"/>
  <c r="F41" i="10" s="1"/>
  <c r="E23" i="11"/>
  <c r="F23" i="11" s="1"/>
  <c r="F18" i="6"/>
  <c r="E7" i="8"/>
  <c r="F7" i="8" s="1"/>
  <c r="E11" i="9"/>
  <c r="G11" i="9" s="1"/>
  <c r="F33" i="9"/>
  <c r="E29" i="11"/>
  <c r="G29" i="11" s="1"/>
  <c r="E12" i="11"/>
  <c r="G12" i="11" s="1"/>
  <c r="E14" i="9"/>
  <c r="G14" i="9" s="1"/>
  <c r="H24" i="11"/>
  <c r="H17" i="11"/>
  <c r="E30" i="11"/>
  <c r="G30" i="11" s="1"/>
  <c r="G36" i="11"/>
  <c r="F24" i="11"/>
  <c r="E38" i="10"/>
  <c r="F38" i="10" s="1"/>
  <c r="G18" i="11"/>
  <c r="H11" i="11"/>
  <c r="H27" i="11"/>
  <c r="H26" i="11"/>
  <c r="H9" i="11"/>
  <c r="F27" i="11"/>
  <c r="E35" i="6"/>
  <c r="G35" i="6" s="1"/>
  <c r="E29" i="6"/>
  <c r="G29" i="6" s="1"/>
  <c r="H9" i="6"/>
  <c r="F9" i="6"/>
  <c r="E30" i="6"/>
  <c r="E27" i="8"/>
  <c r="G27" i="8" s="1"/>
  <c r="E26" i="9"/>
  <c r="G26" i="9" s="1"/>
  <c r="E39" i="9"/>
  <c r="G39" i="9" s="1"/>
  <c r="E11" i="10"/>
  <c r="G11" i="10" s="1"/>
  <c r="E17" i="10"/>
  <c r="G17" i="10" s="1"/>
  <c r="E41" i="11"/>
  <c r="F41" i="11" s="1"/>
  <c r="E38" i="11"/>
  <c r="G38" i="11" s="1"/>
  <c r="F15" i="11"/>
  <c r="F9" i="11"/>
  <c r="E42" i="11"/>
  <c r="F42" i="11" s="1"/>
  <c r="H18" i="11"/>
  <c r="E15" i="6"/>
  <c r="G15" i="6" s="1"/>
  <c r="E18" i="5"/>
  <c r="F18" i="5" s="1"/>
  <c r="F12" i="6"/>
  <c r="E21" i="6"/>
  <c r="G21" i="6" s="1"/>
  <c r="E27" i="9"/>
  <c r="G27" i="9" s="1"/>
  <c r="H15" i="11"/>
  <c r="H16" i="5"/>
  <c r="H32" i="9"/>
  <c r="H24" i="9"/>
  <c r="E38" i="9"/>
  <c r="G38" i="9" s="1"/>
  <c r="G24" i="9"/>
  <c r="H23" i="10"/>
  <c r="H33" i="11"/>
  <c r="G16" i="5"/>
  <c r="E23" i="6"/>
  <c r="G23" i="6" s="1"/>
  <c r="E17" i="9"/>
  <c r="F17" i="9" s="1"/>
  <c r="H20" i="10"/>
  <c r="H8" i="10"/>
  <c r="E32" i="10"/>
  <c r="G32" i="10" s="1"/>
  <c r="H32" i="11"/>
  <c r="E14" i="11"/>
  <c r="G14" i="11" s="1"/>
  <c r="F33" i="11"/>
  <c r="H26" i="6"/>
  <c r="H17" i="6"/>
  <c r="H20" i="6"/>
  <c r="H26" i="10"/>
  <c r="H24" i="6"/>
  <c r="E24" i="6"/>
  <c r="H42" i="6"/>
  <c r="E42" i="6"/>
  <c r="E18" i="9"/>
  <c r="E30" i="9"/>
  <c r="G30" i="9" s="1"/>
  <c r="E9" i="9"/>
  <c r="E39" i="11"/>
  <c r="H36" i="9"/>
  <c r="E36" i="9"/>
  <c r="H33" i="6"/>
  <c r="E33" i="6"/>
  <c r="H41" i="12"/>
  <c r="E41" i="12"/>
  <c r="H15" i="12"/>
  <c r="E15" i="12"/>
  <c r="H24" i="12"/>
  <c r="E24" i="12"/>
  <c r="H33" i="12"/>
  <c r="E33" i="12"/>
  <c r="H42" i="12"/>
  <c r="E42" i="12"/>
  <c r="H16" i="12"/>
  <c r="E16" i="12"/>
  <c r="H25" i="12"/>
  <c r="E25" i="12"/>
  <c r="H34" i="12"/>
  <c r="E34" i="12"/>
  <c r="H11" i="12"/>
  <c r="E11" i="12"/>
  <c r="H20" i="12"/>
  <c r="E20" i="12"/>
  <c r="H29" i="12"/>
  <c r="E29" i="12"/>
  <c r="H38" i="12"/>
  <c r="E38" i="12"/>
  <c r="G7" i="12"/>
  <c r="F7" i="12"/>
  <c r="H9" i="12"/>
  <c r="E9" i="12"/>
  <c r="H18" i="12"/>
  <c r="E18" i="12"/>
  <c r="H27" i="12"/>
  <c r="E27" i="12"/>
  <c r="H36" i="12"/>
  <c r="E36" i="12"/>
  <c r="H10" i="12"/>
  <c r="E10" i="12"/>
  <c r="H19" i="12"/>
  <c r="E19" i="12"/>
  <c r="H28" i="12"/>
  <c r="E28" i="12"/>
  <c r="H37" i="12"/>
  <c r="E37" i="12"/>
  <c r="H14" i="12"/>
  <c r="E14" i="12"/>
  <c r="H23" i="12"/>
  <c r="E23" i="12"/>
  <c r="H32" i="12"/>
  <c r="E32" i="12"/>
  <c r="H12" i="12"/>
  <c r="E12" i="12"/>
  <c r="H21" i="12"/>
  <c r="E21" i="12"/>
  <c r="H30" i="12"/>
  <c r="E30" i="12"/>
  <c r="H39" i="12"/>
  <c r="E39" i="12"/>
  <c r="H13" i="12"/>
  <c r="E13" i="12"/>
  <c r="H22" i="12"/>
  <c r="E22" i="12"/>
  <c r="H31" i="12"/>
  <c r="E31" i="12"/>
  <c r="H40" i="12"/>
  <c r="E40" i="12"/>
  <c r="H8" i="12"/>
  <c r="E8" i="12"/>
  <c r="H17" i="12"/>
  <c r="E17" i="12"/>
  <c r="H26" i="12"/>
  <c r="E26" i="12"/>
  <c r="H35" i="12"/>
  <c r="E35" i="12"/>
  <c r="E34" i="11"/>
  <c r="H34" i="11"/>
  <c r="G17" i="11"/>
  <c r="F17" i="11"/>
  <c r="E40" i="11"/>
  <c r="H40" i="11"/>
  <c r="E31" i="11"/>
  <c r="H31" i="11"/>
  <c r="E22" i="11"/>
  <c r="H22" i="11"/>
  <c r="E13" i="11"/>
  <c r="H13" i="11"/>
  <c r="F20" i="11"/>
  <c r="G20" i="11"/>
  <c r="E25" i="11"/>
  <c r="H25" i="11"/>
  <c r="E16" i="11"/>
  <c r="H16" i="11"/>
  <c r="H7" i="11"/>
  <c r="E7" i="11"/>
  <c r="G32" i="11"/>
  <c r="F32" i="11"/>
  <c r="G35" i="11"/>
  <c r="F35" i="11"/>
  <c r="G26" i="11"/>
  <c r="F26" i="11"/>
  <c r="G8" i="11"/>
  <c r="F8" i="11"/>
  <c r="H37" i="11"/>
  <c r="E37" i="11"/>
  <c r="H28" i="11"/>
  <c r="E28" i="11"/>
  <c r="H19" i="11"/>
  <c r="E19" i="11"/>
  <c r="H10" i="11"/>
  <c r="E10" i="11"/>
  <c r="F11" i="11"/>
  <c r="G11" i="11"/>
  <c r="H37" i="10"/>
  <c r="E37" i="10"/>
  <c r="H28" i="10"/>
  <c r="E28" i="10"/>
  <c r="H19" i="10"/>
  <c r="E19" i="10"/>
  <c r="H10" i="10"/>
  <c r="E10" i="10"/>
  <c r="H42" i="10"/>
  <c r="E42" i="10"/>
  <c r="H33" i="10"/>
  <c r="E33" i="10"/>
  <c r="E24" i="10"/>
  <c r="H24" i="10"/>
  <c r="H15" i="10"/>
  <c r="E15" i="10"/>
  <c r="G26" i="10"/>
  <c r="F26" i="10"/>
  <c r="H40" i="10"/>
  <c r="E40" i="10"/>
  <c r="H31" i="10"/>
  <c r="E31" i="10"/>
  <c r="H22" i="10"/>
  <c r="E22" i="10"/>
  <c r="H13" i="10"/>
  <c r="E13" i="10"/>
  <c r="H36" i="10"/>
  <c r="E36" i="10"/>
  <c r="H27" i="10"/>
  <c r="E27" i="10"/>
  <c r="H18" i="10"/>
  <c r="E18" i="10"/>
  <c r="H9" i="10"/>
  <c r="E9" i="10"/>
  <c r="G20" i="10"/>
  <c r="F20" i="10"/>
  <c r="G8" i="10"/>
  <c r="F8" i="10"/>
  <c r="G23" i="10"/>
  <c r="F23" i="10"/>
  <c r="H34" i="10"/>
  <c r="E34" i="10"/>
  <c r="H25" i="10"/>
  <c r="E25" i="10"/>
  <c r="H16" i="10"/>
  <c r="E16" i="10"/>
  <c r="H7" i="10"/>
  <c r="E7" i="10"/>
  <c r="E39" i="10"/>
  <c r="H39" i="10"/>
  <c r="E30" i="10"/>
  <c r="H30" i="10"/>
  <c r="E21" i="10"/>
  <c r="H21" i="10"/>
  <c r="E12" i="10"/>
  <c r="H12" i="10"/>
  <c r="G29" i="10"/>
  <c r="F29" i="10"/>
  <c r="G14" i="10"/>
  <c r="F14" i="10"/>
  <c r="G21" i="9"/>
  <c r="F21" i="9"/>
  <c r="F42" i="9"/>
  <c r="H34" i="9"/>
  <c r="E34" i="9"/>
  <c r="H25" i="9"/>
  <c r="E25" i="9"/>
  <c r="E16" i="9"/>
  <c r="H16" i="9"/>
  <c r="H7" i="9"/>
  <c r="E7" i="9"/>
  <c r="F29" i="9"/>
  <c r="G29" i="9"/>
  <c r="F35" i="9"/>
  <c r="G35" i="9"/>
  <c r="H37" i="9"/>
  <c r="E37" i="9"/>
  <c r="H28" i="9"/>
  <c r="E28" i="9"/>
  <c r="H19" i="9"/>
  <c r="E19" i="9"/>
  <c r="H10" i="9"/>
  <c r="E10" i="9"/>
  <c r="G41" i="9"/>
  <c r="F41" i="9"/>
  <c r="G32" i="9"/>
  <c r="F32" i="9"/>
  <c r="E40" i="9"/>
  <c r="H40" i="9"/>
  <c r="E31" i="9"/>
  <c r="H31" i="9"/>
  <c r="E22" i="9"/>
  <c r="H22" i="9"/>
  <c r="E13" i="9"/>
  <c r="H13" i="9"/>
  <c r="F20" i="9"/>
  <c r="G20" i="9"/>
  <c r="H30" i="8"/>
  <c r="E30" i="8"/>
  <c r="H42" i="8"/>
  <c r="E42" i="8"/>
  <c r="H40" i="8"/>
  <c r="E40" i="8"/>
  <c r="H17" i="8"/>
  <c r="E17" i="8"/>
  <c r="H28" i="8"/>
  <c r="E28" i="8"/>
  <c r="H21" i="8"/>
  <c r="E21" i="8"/>
  <c r="G9" i="8"/>
  <c r="H33" i="8"/>
  <c r="E33" i="8"/>
  <c r="H15" i="8"/>
  <c r="E15" i="8"/>
  <c r="H14" i="8"/>
  <c r="E14" i="8"/>
  <c r="E23" i="8"/>
  <c r="H23" i="8"/>
  <c r="H32" i="8"/>
  <c r="E32" i="8"/>
  <c r="H41" i="8"/>
  <c r="E41" i="8"/>
  <c r="H37" i="8"/>
  <c r="E37" i="8"/>
  <c r="H10" i="8"/>
  <c r="E10" i="8"/>
  <c r="E22" i="8"/>
  <c r="H22" i="8"/>
  <c r="H8" i="8"/>
  <c r="E8" i="8"/>
  <c r="H26" i="8"/>
  <c r="E26" i="8"/>
  <c r="H35" i="8"/>
  <c r="E35" i="8"/>
  <c r="H39" i="8"/>
  <c r="E39" i="8"/>
  <c r="H19" i="8"/>
  <c r="E19" i="8"/>
  <c r="H12" i="8"/>
  <c r="E12" i="8"/>
  <c r="F18" i="8"/>
  <c r="G18" i="8"/>
  <c r="E31" i="8"/>
  <c r="H31" i="8"/>
  <c r="H24" i="8"/>
  <c r="E24" i="8"/>
  <c r="E13" i="8"/>
  <c r="H13" i="8"/>
  <c r="E11" i="8"/>
  <c r="H11" i="8"/>
  <c r="E20" i="8"/>
  <c r="H20" i="8"/>
  <c r="E29" i="8"/>
  <c r="H29" i="8"/>
  <c r="E38" i="8"/>
  <c r="H38" i="8"/>
  <c r="F36" i="8"/>
  <c r="G36" i="8"/>
  <c r="H27" i="7"/>
  <c r="E27" i="7"/>
  <c r="H42" i="7"/>
  <c r="E42" i="7"/>
  <c r="H15" i="7"/>
  <c r="E15" i="7"/>
  <c r="H21" i="7"/>
  <c r="E21" i="7"/>
  <c r="H16" i="7"/>
  <c r="E16" i="7"/>
  <c r="H25" i="7"/>
  <c r="E25" i="7"/>
  <c r="H34" i="7"/>
  <c r="E34" i="7"/>
  <c r="H11" i="7"/>
  <c r="E11" i="7"/>
  <c r="H20" i="7"/>
  <c r="E20" i="7"/>
  <c r="H29" i="7"/>
  <c r="E29" i="7"/>
  <c r="H38" i="7"/>
  <c r="E38" i="7"/>
  <c r="H9" i="7"/>
  <c r="E9" i="7"/>
  <c r="H24" i="7"/>
  <c r="E24" i="7"/>
  <c r="H30" i="7"/>
  <c r="E30" i="7"/>
  <c r="H13" i="7"/>
  <c r="E13" i="7"/>
  <c r="H22" i="7"/>
  <c r="E22" i="7"/>
  <c r="H31" i="7"/>
  <c r="E31" i="7"/>
  <c r="H40" i="7"/>
  <c r="E40" i="7"/>
  <c r="H8" i="7"/>
  <c r="E8" i="7"/>
  <c r="H17" i="7"/>
  <c r="E17" i="7"/>
  <c r="H26" i="7"/>
  <c r="E26" i="7"/>
  <c r="H35" i="7"/>
  <c r="E35" i="7"/>
  <c r="H36" i="7"/>
  <c r="E36" i="7"/>
  <c r="H18" i="7"/>
  <c r="E18" i="7"/>
  <c r="H7" i="7"/>
  <c r="E7" i="7"/>
  <c r="H33" i="7"/>
  <c r="E33" i="7"/>
  <c r="H39" i="7"/>
  <c r="E39" i="7"/>
  <c r="H12" i="7"/>
  <c r="E12" i="7"/>
  <c r="E10" i="7"/>
  <c r="H10" i="7"/>
  <c r="E19" i="7"/>
  <c r="H19" i="7"/>
  <c r="E28" i="7"/>
  <c r="H28" i="7"/>
  <c r="E37" i="7"/>
  <c r="H37" i="7"/>
  <c r="H14" i="7"/>
  <c r="E14" i="7"/>
  <c r="H23" i="7"/>
  <c r="E23" i="7"/>
  <c r="H32" i="7"/>
  <c r="E32" i="7"/>
  <c r="H41" i="7"/>
  <c r="E41" i="7"/>
  <c r="E34" i="6"/>
  <c r="H34" i="6"/>
  <c r="H16" i="6"/>
  <c r="E16" i="6"/>
  <c r="H7" i="6"/>
  <c r="E7" i="6"/>
  <c r="F32" i="6"/>
  <c r="F11" i="6"/>
  <c r="G11" i="6"/>
  <c r="G27" i="6"/>
  <c r="F27" i="6"/>
  <c r="F38" i="6"/>
  <c r="G38" i="6"/>
  <c r="H37" i="6"/>
  <c r="E37" i="6"/>
  <c r="H28" i="6"/>
  <c r="E28" i="6"/>
  <c r="H19" i="6"/>
  <c r="E19" i="6"/>
  <c r="H10" i="6"/>
  <c r="E10" i="6"/>
  <c r="G41" i="6"/>
  <c r="F41" i="6"/>
  <c r="G14" i="6"/>
  <c r="F14" i="6"/>
  <c r="F26" i="6"/>
  <c r="G26" i="6"/>
  <c r="G17" i="6"/>
  <c r="F17" i="6"/>
  <c r="F8" i="6"/>
  <c r="G8" i="6"/>
  <c r="F20" i="6"/>
  <c r="G20" i="6"/>
  <c r="E25" i="6"/>
  <c r="H25" i="6"/>
  <c r="E40" i="6"/>
  <c r="H40" i="6"/>
  <c r="E31" i="6"/>
  <c r="H31" i="6"/>
  <c r="E22" i="6"/>
  <c r="H22" i="6"/>
  <c r="E13" i="6"/>
  <c r="H13" i="6"/>
  <c r="H24" i="5"/>
  <c r="E24" i="5"/>
  <c r="H11" i="5"/>
  <c r="E11" i="5"/>
  <c r="H20" i="5"/>
  <c r="E20" i="5"/>
  <c r="H29" i="5"/>
  <c r="E29" i="5"/>
  <c r="H39" i="5"/>
  <c r="E39" i="5"/>
  <c r="H19" i="5"/>
  <c r="E19" i="5"/>
  <c r="H12" i="5"/>
  <c r="E12" i="5"/>
  <c r="H42" i="5"/>
  <c r="E42" i="5"/>
  <c r="H15" i="5"/>
  <c r="E15" i="5"/>
  <c r="H40" i="5"/>
  <c r="E40" i="5"/>
  <c r="H33" i="5"/>
  <c r="E33" i="5"/>
  <c r="H13" i="5"/>
  <c r="E13" i="5"/>
  <c r="E14" i="5"/>
  <c r="H14" i="5"/>
  <c r="E23" i="5"/>
  <c r="H23" i="5"/>
  <c r="E32" i="5"/>
  <c r="H32" i="5"/>
  <c r="E41" i="5"/>
  <c r="H41" i="5"/>
  <c r="H28" i="5"/>
  <c r="E28" i="5"/>
  <c r="H21" i="5"/>
  <c r="E21" i="5"/>
  <c r="E34" i="5"/>
  <c r="H34" i="5"/>
  <c r="H31" i="5"/>
  <c r="E31" i="5"/>
  <c r="H38" i="5"/>
  <c r="E38" i="5"/>
  <c r="H22" i="5"/>
  <c r="E22" i="5"/>
  <c r="H8" i="5"/>
  <c r="E8" i="5"/>
  <c r="H17" i="5"/>
  <c r="E17" i="5"/>
  <c r="E26" i="5"/>
  <c r="H26" i="5"/>
  <c r="H35" i="5"/>
  <c r="E35" i="5"/>
  <c r="H37" i="5"/>
  <c r="E37" i="5"/>
  <c r="H30" i="5"/>
  <c r="E30" i="5"/>
  <c r="H10" i="5"/>
  <c r="E10" i="5"/>
  <c r="H36" i="5"/>
  <c r="E36" i="5"/>
  <c r="G34" i="8" l="1"/>
  <c r="F21" i="11"/>
  <c r="N14" i="9"/>
  <c r="N13" i="9"/>
  <c r="F35" i="10"/>
  <c r="F11" i="9"/>
  <c r="F29" i="6"/>
  <c r="F39" i="9"/>
  <c r="G38" i="10"/>
  <c r="F17" i="10"/>
  <c r="F36" i="6"/>
  <c r="F39" i="6"/>
  <c r="G9" i="5"/>
  <c r="G23" i="11"/>
  <c r="G8" i="9"/>
  <c r="F23" i="9"/>
  <c r="F29" i="11"/>
  <c r="F12" i="11"/>
  <c r="G41" i="10"/>
  <c r="F14" i="9"/>
  <c r="F16" i="8"/>
  <c r="F12" i="9"/>
  <c r="F27" i="5"/>
  <c r="G7" i="8"/>
  <c r="G41" i="11"/>
  <c r="F26" i="9"/>
  <c r="F32" i="10"/>
  <c r="F30" i="11"/>
  <c r="F27" i="8"/>
  <c r="F14" i="11"/>
  <c r="F38" i="11"/>
  <c r="G18" i="5"/>
  <c r="F23" i="6"/>
  <c r="F35" i="6"/>
  <c r="F30" i="9"/>
  <c r="G42" i="11"/>
  <c r="F27" i="9"/>
  <c r="G17" i="9"/>
  <c r="F11" i="10"/>
  <c r="G30" i="6"/>
  <c r="F30" i="6"/>
  <c r="F15" i="6"/>
  <c r="F21" i="6"/>
  <c r="F38" i="9"/>
  <c r="G33" i="6"/>
  <c r="F33" i="6"/>
  <c r="G42" i="6"/>
  <c r="F42" i="6"/>
  <c r="G39" i="11"/>
  <c r="F39" i="11"/>
  <c r="G18" i="9"/>
  <c r="F18" i="9"/>
  <c r="G36" i="9"/>
  <c r="F36" i="9"/>
  <c r="G9" i="9"/>
  <c r="F9" i="9"/>
  <c r="G24" i="6"/>
  <c r="F24" i="6"/>
  <c r="G31" i="12"/>
  <c r="F31" i="12"/>
  <c r="G39" i="12"/>
  <c r="F39" i="12"/>
  <c r="G12" i="12"/>
  <c r="F12" i="12"/>
  <c r="G27" i="12"/>
  <c r="F27" i="12"/>
  <c r="F41" i="12"/>
  <c r="G41" i="12"/>
  <c r="F35" i="12"/>
  <c r="G35" i="12"/>
  <c r="F8" i="12"/>
  <c r="G8" i="12"/>
  <c r="G22" i="12"/>
  <c r="F22" i="12"/>
  <c r="G30" i="12"/>
  <c r="F30" i="12"/>
  <c r="F32" i="12"/>
  <c r="G32" i="12"/>
  <c r="G37" i="12"/>
  <c r="F37" i="12"/>
  <c r="G10" i="12"/>
  <c r="F10" i="12"/>
  <c r="G18" i="12"/>
  <c r="F18" i="12"/>
  <c r="F38" i="12"/>
  <c r="G38" i="12"/>
  <c r="F11" i="12"/>
  <c r="G11" i="12"/>
  <c r="G16" i="12"/>
  <c r="F16" i="12"/>
  <c r="G24" i="12"/>
  <c r="F24" i="12"/>
  <c r="F17" i="12"/>
  <c r="G17" i="12"/>
  <c r="F14" i="12"/>
  <c r="G14" i="12"/>
  <c r="G19" i="12"/>
  <c r="F19" i="12"/>
  <c r="F20" i="12"/>
  <c r="G20" i="12"/>
  <c r="G25" i="12"/>
  <c r="F25" i="12"/>
  <c r="G33" i="12"/>
  <c r="F33" i="12"/>
  <c r="F26" i="12"/>
  <c r="G26" i="12"/>
  <c r="G40" i="12"/>
  <c r="F40" i="12"/>
  <c r="G13" i="12"/>
  <c r="F13" i="12"/>
  <c r="G21" i="12"/>
  <c r="F21" i="12"/>
  <c r="F23" i="12"/>
  <c r="G23" i="12"/>
  <c r="G28" i="12"/>
  <c r="F28" i="12"/>
  <c r="G36" i="12"/>
  <c r="F36" i="12"/>
  <c r="G9" i="12"/>
  <c r="F9" i="12"/>
  <c r="F29" i="12"/>
  <c r="G29" i="12"/>
  <c r="G34" i="12"/>
  <c r="F34" i="12"/>
  <c r="G42" i="12"/>
  <c r="F42" i="12"/>
  <c r="G15" i="12"/>
  <c r="F15" i="12"/>
  <c r="F19" i="11"/>
  <c r="G19" i="11"/>
  <c r="F28" i="11"/>
  <c r="G28" i="11"/>
  <c r="F7" i="11"/>
  <c r="G7" i="11"/>
  <c r="F16" i="11"/>
  <c r="G16" i="11"/>
  <c r="F22" i="11"/>
  <c r="G22" i="11"/>
  <c r="F13" i="11"/>
  <c r="G13" i="11"/>
  <c r="F40" i="11"/>
  <c r="G40" i="11"/>
  <c r="F10" i="11"/>
  <c r="G10" i="11"/>
  <c r="F37" i="11"/>
  <c r="G37" i="11"/>
  <c r="F25" i="11"/>
  <c r="G25" i="11"/>
  <c r="F31" i="11"/>
  <c r="G31" i="11"/>
  <c r="F34" i="11"/>
  <c r="G34" i="11"/>
  <c r="G12" i="10"/>
  <c r="F12" i="10"/>
  <c r="G39" i="10"/>
  <c r="F39" i="10"/>
  <c r="F16" i="10"/>
  <c r="G16" i="10"/>
  <c r="G27" i="10"/>
  <c r="F27" i="10"/>
  <c r="F22" i="10"/>
  <c r="G22" i="10"/>
  <c r="G33" i="10"/>
  <c r="F33" i="10"/>
  <c r="F19" i="10"/>
  <c r="G19" i="10"/>
  <c r="G30" i="10"/>
  <c r="F30" i="10"/>
  <c r="F7" i="10"/>
  <c r="G7" i="10"/>
  <c r="F34" i="10"/>
  <c r="G34" i="10"/>
  <c r="G18" i="10"/>
  <c r="F18" i="10"/>
  <c r="F13" i="10"/>
  <c r="G13" i="10"/>
  <c r="F40" i="10"/>
  <c r="G40" i="10"/>
  <c r="F10" i="10"/>
  <c r="G10" i="10"/>
  <c r="F37" i="10"/>
  <c r="G37" i="10"/>
  <c r="G21" i="10"/>
  <c r="F21" i="10"/>
  <c r="F25" i="10"/>
  <c r="G25" i="10"/>
  <c r="G9" i="10"/>
  <c r="F9" i="10"/>
  <c r="G36" i="10"/>
  <c r="F36" i="10"/>
  <c r="F31" i="10"/>
  <c r="G31" i="10"/>
  <c r="G15" i="10"/>
  <c r="F15" i="10"/>
  <c r="G24" i="10"/>
  <c r="F24" i="10"/>
  <c r="G42" i="10"/>
  <c r="F42" i="10"/>
  <c r="F28" i="10"/>
  <c r="G28" i="10"/>
  <c r="F13" i="9"/>
  <c r="G13" i="9"/>
  <c r="F40" i="9"/>
  <c r="G40" i="9"/>
  <c r="F10" i="9"/>
  <c r="G10" i="9"/>
  <c r="F37" i="9"/>
  <c r="G37" i="9"/>
  <c r="F7" i="9"/>
  <c r="G7" i="9"/>
  <c r="F16" i="9"/>
  <c r="G16" i="9"/>
  <c r="F34" i="9"/>
  <c r="G34" i="9"/>
  <c r="F31" i="9"/>
  <c r="G31" i="9"/>
  <c r="F28" i="9"/>
  <c r="G28" i="9"/>
  <c r="F25" i="9"/>
  <c r="G25" i="9"/>
  <c r="F22" i="9"/>
  <c r="G22" i="9"/>
  <c r="F19" i="9"/>
  <c r="G19" i="9"/>
  <c r="F29" i="8"/>
  <c r="G29" i="8"/>
  <c r="F24" i="8"/>
  <c r="G24" i="8"/>
  <c r="G31" i="8"/>
  <c r="F31" i="8"/>
  <c r="G12" i="8"/>
  <c r="F12" i="8"/>
  <c r="F35" i="8"/>
  <c r="G35" i="8"/>
  <c r="G37" i="8"/>
  <c r="F37" i="8"/>
  <c r="F32" i="8"/>
  <c r="G32" i="8"/>
  <c r="F23" i="8"/>
  <c r="G23" i="8"/>
  <c r="F15" i="8"/>
  <c r="G15" i="8"/>
  <c r="G21" i="8"/>
  <c r="F21" i="8"/>
  <c r="G40" i="8"/>
  <c r="F40" i="8"/>
  <c r="G30" i="8"/>
  <c r="F30" i="8"/>
  <c r="F20" i="8"/>
  <c r="G20" i="8"/>
  <c r="G13" i="8"/>
  <c r="F13" i="8"/>
  <c r="G19" i="8"/>
  <c r="F19" i="8"/>
  <c r="F26" i="8"/>
  <c r="G26" i="8"/>
  <c r="F33" i="8"/>
  <c r="G33" i="8"/>
  <c r="G28" i="8"/>
  <c r="F28" i="8"/>
  <c r="F38" i="8"/>
  <c r="G38" i="8"/>
  <c r="F11" i="8"/>
  <c r="G11" i="8"/>
  <c r="G39" i="8"/>
  <c r="F39" i="8"/>
  <c r="F8" i="8"/>
  <c r="G8" i="8"/>
  <c r="G22" i="8"/>
  <c r="F22" i="8"/>
  <c r="G10" i="8"/>
  <c r="F10" i="8"/>
  <c r="F41" i="8"/>
  <c r="G41" i="8"/>
  <c r="F14" i="8"/>
  <c r="G14" i="8"/>
  <c r="F17" i="8"/>
  <c r="G17" i="8"/>
  <c r="G42" i="8"/>
  <c r="F42" i="8"/>
  <c r="F41" i="7"/>
  <c r="G41" i="7"/>
  <c r="F14" i="7"/>
  <c r="G14" i="7"/>
  <c r="G37" i="7"/>
  <c r="F37" i="7"/>
  <c r="G10" i="7"/>
  <c r="F10" i="7"/>
  <c r="G39" i="7"/>
  <c r="F39" i="7"/>
  <c r="G18" i="7"/>
  <c r="F18" i="7"/>
  <c r="F26" i="7"/>
  <c r="G26" i="7"/>
  <c r="G40" i="7"/>
  <c r="F40" i="7"/>
  <c r="G13" i="7"/>
  <c r="F13" i="7"/>
  <c r="G9" i="7"/>
  <c r="F9" i="7"/>
  <c r="F20" i="7"/>
  <c r="G20" i="7"/>
  <c r="G25" i="7"/>
  <c r="F25" i="7"/>
  <c r="G15" i="7"/>
  <c r="F15" i="7"/>
  <c r="F23" i="7"/>
  <c r="G23" i="7"/>
  <c r="G19" i="7"/>
  <c r="F19" i="7"/>
  <c r="G12" i="7"/>
  <c r="F12" i="7"/>
  <c r="G7" i="7"/>
  <c r="F7" i="7"/>
  <c r="F35" i="7"/>
  <c r="G35" i="7"/>
  <c r="F8" i="7"/>
  <c r="G8" i="7"/>
  <c r="G22" i="7"/>
  <c r="F22" i="7"/>
  <c r="G24" i="7"/>
  <c r="F24" i="7"/>
  <c r="F29" i="7"/>
  <c r="G29" i="7"/>
  <c r="G34" i="7"/>
  <c r="F34" i="7"/>
  <c r="G21" i="7"/>
  <c r="F21" i="7"/>
  <c r="G27" i="7"/>
  <c r="F27" i="7"/>
  <c r="F32" i="7"/>
  <c r="G32" i="7"/>
  <c r="G28" i="7"/>
  <c r="F28" i="7"/>
  <c r="G33" i="7"/>
  <c r="F33" i="7"/>
  <c r="G36" i="7"/>
  <c r="F36" i="7"/>
  <c r="F17" i="7"/>
  <c r="G17" i="7"/>
  <c r="G31" i="7"/>
  <c r="F31" i="7"/>
  <c r="G30" i="7"/>
  <c r="F30" i="7"/>
  <c r="F38" i="7"/>
  <c r="G38" i="7"/>
  <c r="F11" i="7"/>
  <c r="G11" i="7"/>
  <c r="G16" i="7"/>
  <c r="F16" i="7"/>
  <c r="G42" i="7"/>
  <c r="F42" i="7"/>
  <c r="F13" i="6"/>
  <c r="G13" i="6"/>
  <c r="F10" i="6"/>
  <c r="G10" i="6"/>
  <c r="F37" i="6"/>
  <c r="G37" i="6"/>
  <c r="F7" i="6"/>
  <c r="G7" i="6"/>
  <c r="F31" i="6"/>
  <c r="G31" i="6"/>
  <c r="F28" i="6"/>
  <c r="G28" i="6"/>
  <c r="F40" i="6"/>
  <c r="G40" i="6"/>
  <c r="F22" i="6"/>
  <c r="G22" i="6"/>
  <c r="F25" i="6"/>
  <c r="G25" i="6"/>
  <c r="F19" i="6"/>
  <c r="G19" i="6"/>
  <c r="F16" i="6"/>
  <c r="G16" i="6"/>
  <c r="F34" i="6"/>
  <c r="G34" i="6"/>
  <c r="G10" i="5"/>
  <c r="F10" i="5"/>
  <c r="F35" i="5"/>
  <c r="G35" i="5"/>
  <c r="F26" i="5"/>
  <c r="G26" i="5"/>
  <c r="F8" i="5"/>
  <c r="G8" i="5"/>
  <c r="F21" i="5"/>
  <c r="G21" i="5"/>
  <c r="G13" i="5"/>
  <c r="F13" i="5"/>
  <c r="G15" i="5"/>
  <c r="F15" i="5"/>
  <c r="G12" i="5"/>
  <c r="F12" i="5"/>
  <c r="F29" i="5"/>
  <c r="G29" i="5"/>
  <c r="F30" i="5"/>
  <c r="G30" i="5"/>
  <c r="G22" i="5"/>
  <c r="F22" i="5"/>
  <c r="G34" i="5"/>
  <c r="F34" i="5"/>
  <c r="G28" i="5"/>
  <c r="F28" i="5"/>
  <c r="F41" i="5"/>
  <c r="G41" i="5"/>
  <c r="F14" i="5"/>
  <c r="G14" i="5"/>
  <c r="G33" i="5"/>
  <c r="F33" i="5"/>
  <c r="G42" i="5"/>
  <c r="F42" i="5"/>
  <c r="G19" i="5"/>
  <c r="F19" i="5"/>
  <c r="F20" i="5"/>
  <c r="G20" i="5"/>
  <c r="G31" i="5"/>
  <c r="F31" i="5"/>
  <c r="F23" i="5"/>
  <c r="G23" i="5"/>
  <c r="G24" i="5"/>
  <c r="F24" i="5"/>
  <c r="F36" i="5"/>
  <c r="G36" i="5"/>
  <c r="G37" i="5"/>
  <c r="F37" i="5"/>
  <c r="F17" i="5"/>
  <c r="G17" i="5"/>
  <c r="F38" i="5"/>
  <c r="G38" i="5"/>
  <c r="F32" i="5"/>
  <c r="G32" i="5"/>
  <c r="G40" i="5"/>
  <c r="F40" i="5"/>
  <c r="F39" i="5"/>
  <c r="G39" i="5"/>
  <c r="F11" i="5"/>
  <c r="G11" i="5"/>
  <c r="N16" i="9" l="1"/>
  <c r="N18" i="9" s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D3" i="4"/>
  <c r="D42" i="4" s="1"/>
  <c r="D2" i="4"/>
  <c r="C6" i="4" s="1"/>
  <c r="D6" i="4" s="1"/>
  <c r="C7" i="4" l="1"/>
  <c r="E7" i="4" s="1"/>
  <c r="D12" i="4"/>
  <c r="C16" i="4"/>
  <c r="D21" i="4"/>
  <c r="C25" i="4"/>
  <c r="D30" i="4"/>
  <c r="C34" i="4"/>
  <c r="D39" i="4"/>
  <c r="C10" i="4"/>
  <c r="D15" i="4"/>
  <c r="C19" i="4"/>
  <c r="D24" i="4"/>
  <c r="C28" i="4"/>
  <c r="D33" i="4"/>
  <c r="C37" i="4"/>
  <c r="C41" i="4"/>
  <c r="D40" i="4"/>
  <c r="C38" i="4"/>
  <c r="D37" i="4"/>
  <c r="C35" i="4"/>
  <c r="D34" i="4"/>
  <c r="C32" i="4"/>
  <c r="D31" i="4"/>
  <c r="C29" i="4"/>
  <c r="D28" i="4"/>
  <c r="C26" i="4"/>
  <c r="D25" i="4"/>
  <c r="C23" i="4"/>
  <c r="D22" i="4"/>
  <c r="C20" i="4"/>
  <c r="D19" i="4"/>
  <c r="C17" i="4"/>
  <c r="D16" i="4"/>
  <c r="C14" i="4"/>
  <c r="D13" i="4"/>
  <c r="C11" i="4"/>
  <c r="D10" i="4"/>
  <c r="C8" i="4"/>
  <c r="D7" i="4"/>
  <c r="C42" i="4"/>
  <c r="D41" i="4"/>
  <c r="C39" i="4"/>
  <c r="D38" i="4"/>
  <c r="C36" i="4"/>
  <c r="D35" i="4"/>
  <c r="C33" i="4"/>
  <c r="D32" i="4"/>
  <c r="C30" i="4"/>
  <c r="D29" i="4"/>
  <c r="C27" i="4"/>
  <c r="D26" i="4"/>
  <c r="C24" i="4"/>
  <c r="D23" i="4"/>
  <c r="C21" i="4"/>
  <c r="D20" i="4"/>
  <c r="C18" i="4"/>
  <c r="D17" i="4"/>
  <c r="C15" i="4"/>
  <c r="D14" i="4"/>
  <c r="C12" i="4"/>
  <c r="D11" i="4"/>
  <c r="C9" i="4"/>
  <c r="D8" i="4"/>
  <c r="D9" i="4"/>
  <c r="C13" i="4"/>
  <c r="D18" i="4"/>
  <c r="C22" i="4"/>
  <c r="D27" i="4"/>
  <c r="C31" i="4"/>
  <c r="D36" i="4"/>
  <c r="C40" i="4"/>
  <c r="H7" i="4" l="1"/>
  <c r="H40" i="4"/>
  <c r="E40" i="4"/>
  <c r="H13" i="4"/>
  <c r="E13" i="4"/>
  <c r="H18" i="4"/>
  <c r="E18" i="4"/>
  <c r="H27" i="4"/>
  <c r="E27" i="4"/>
  <c r="H36" i="4"/>
  <c r="E36" i="4"/>
  <c r="E8" i="4"/>
  <c r="H8" i="4"/>
  <c r="H17" i="4"/>
  <c r="E17" i="4"/>
  <c r="H26" i="4"/>
  <c r="E26" i="4"/>
  <c r="H35" i="4"/>
  <c r="E35" i="4"/>
  <c r="H22" i="4"/>
  <c r="E22" i="4"/>
  <c r="H24" i="4"/>
  <c r="E24" i="4"/>
  <c r="H33" i="4"/>
  <c r="E33" i="4"/>
  <c r="H42" i="4"/>
  <c r="E42" i="4"/>
  <c r="E14" i="4"/>
  <c r="H14" i="4"/>
  <c r="E23" i="4"/>
  <c r="H23" i="4"/>
  <c r="E32" i="4"/>
  <c r="H32" i="4"/>
  <c r="H31" i="4"/>
  <c r="E31" i="4"/>
  <c r="H12" i="4"/>
  <c r="E12" i="4"/>
  <c r="H21" i="4"/>
  <c r="E21" i="4"/>
  <c r="H30" i="4"/>
  <c r="E30" i="4"/>
  <c r="H39" i="4"/>
  <c r="E39" i="4"/>
  <c r="H11" i="4"/>
  <c r="E11" i="4"/>
  <c r="H20" i="4"/>
  <c r="E20" i="4"/>
  <c r="H29" i="4"/>
  <c r="E29" i="4"/>
  <c r="H38" i="4"/>
  <c r="E38" i="4"/>
  <c r="G7" i="4"/>
  <c r="F7" i="4"/>
  <c r="H19" i="4"/>
  <c r="E19" i="4"/>
  <c r="H25" i="4"/>
  <c r="E25" i="4"/>
  <c r="H9" i="4"/>
  <c r="E9" i="4"/>
  <c r="H28" i="4"/>
  <c r="E28" i="4"/>
  <c r="H34" i="4"/>
  <c r="E34" i="4"/>
  <c r="H15" i="4"/>
  <c r="E15" i="4"/>
  <c r="E41" i="4"/>
  <c r="H41" i="4"/>
  <c r="H37" i="4"/>
  <c r="E37" i="4"/>
  <c r="H10" i="4"/>
  <c r="E10" i="4"/>
  <c r="H16" i="4"/>
  <c r="E16" i="4"/>
  <c r="G16" i="4" l="1"/>
  <c r="F16" i="4"/>
  <c r="G28" i="4"/>
  <c r="F28" i="4"/>
  <c r="G19" i="4"/>
  <c r="F19" i="4"/>
  <c r="F29" i="4"/>
  <c r="G29" i="4"/>
  <c r="F39" i="4"/>
  <c r="G39" i="4"/>
  <c r="F12" i="4"/>
  <c r="G12" i="4"/>
  <c r="F14" i="4"/>
  <c r="G14" i="4"/>
  <c r="F33" i="4"/>
  <c r="G33" i="4"/>
  <c r="F35" i="4"/>
  <c r="G35" i="4"/>
  <c r="G37" i="4"/>
  <c r="F37" i="4"/>
  <c r="F41" i="4"/>
  <c r="G41" i="4"/>
  <c r="G34" i="4"/>
  <c r="F34" i="4"/>
  <c r="G25" i="4"/>
  <c r="F25" i="4"/>
  <c r="F38" i="4"/>
  <c r="G38" i="4"/>
  <c r="F11" i="4"/>
  <c r="G11" i="4"/>
  <c r="F21" i="4"/>
  <c r="G21" i="4"/>
  <c r="F23" i="4"/>
  <c r="G23" i="4"/>
  <c r="F42" i="4"/>
  <c r="G42" i="4"/>
  <c r="G22" i="4"/>
  <c r="F22" i="4"/>
  <c r="F17" i="4"/>
  <c r="G17" i="4"/>
  <c r="F8" i="4"/>
  <c r="G8" i="4"/>
  <c r="F27" i="4"/>
  <c r="G27" i="4"/>
  <c r="G40" i="4"/>
  <c r="F40" i="4"/>
  <c r="F18" i="4"/>
  <c r="G18" i="4"/>
  <c r="G10" i="4"/>
  <c r="F10" i="4"/>
  <c r="F15" i="4"/>
  <c r="G15" i="4"/>
  <c r="F9" i="4"/>
  <c r="G9" i="4"/>
  <c r="F20" i="4"/>
  <c r="G20" i="4"/>
  <c r="F30" i="4"/>
  <c r="G30" i="4"/>
  <c r="G31" i="4"/>
  <c r="F31" i="4"/>
  <c r="F32" i="4"/>
  <c r="G32" i="4"/>
  <c r="F24" i="4"/>
  <c r="G24" i="4"/>
  <c r="F26" i="4"/>
  <c r="G26" i="4"/>
  <c r="F36" i="4"/>
  <c r="G36" i="4"/>
  <c r="G13" i="4"/>
  <c r="F13" i="4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D3" i="3"/>
  <c r="D39" i="3" s="1"/>
  <c r="D2" i="3"/>
  <c r="C6" i="3" s="1"/>
  <c r="D6" i="3" s="1"/>
  <c r="D3" i="1"/>
  <c r="C7" i="1" s="1"/>
  <c r="D2" i="1"/>
  <c r="D41" i="3" l="1"/>
  <c r="C27" i="3"/>
  <c r="H27" i="3" s="1"/>
  <c r="C10" i="3"/>
  <c r="E10" i="3" s="1"/>
  <c r="G10" i="3" s="1"/>
  <c r="C21" i="3"/>
  <c r="H21" i="3" s="1"/>
  <c r="C37" i="3"/>
  <c r="E37" i="3" s="1"/>
  <c r="G37" i="3" s="1"/>
  <c r="D17" i="3"/>
  <c r="D30" i="3"/>
  <c r="D14" i="3"/>
  <c r="D24" i="3"/>
  <c r="C34" i="3"/>
  <c r="E34" i="3" s="1"/>
  <c r="F34" i="3" s="1"/>
  <c r="C12" i="3"/>
  <c r="E12" i="3" s="1"/>
  <c r="C18" i="3"/>
  <c r="E18" i="3" s="1"/>
  <c r="D21" i="3"/>
  <c r="C25" i="3"/>
  <c r="E25" i="3" s="1"/>
  <c r="F25" i="3" s="1"/>
  <c r="C28" i="3"/>
  <c r="E28" i="3" s="1"/>
  <c r="G28" i="3" s="1"/>
  <c r="D32" i="3"/>
  <c r="D35" i="3"/>
  <c r="C39" i="3"/>
  <c r="H39" i="3" s="1"/>
  <c r="D42" i="3"/>
  <c r="D8" i="3"/>
  <c r="D15" i="3"/>
  <c r="C7" i="3"/>
  <c r="E7" i="3" s="1"/>
  <c r="G7" i="3" s="1"/>
  <c r="C9" i="3"/>
  <c r="E9" i="3" s="1"/>
  <c r="D12" i="3"/>
  <c r="C16" i="3"/>
  <c r="E16" i="3" s="1"/>
  <c r="F16" i="3" s="1"/>
  <c r="C19" i="3"/>
  <c r="E19" i="3" s="1"/>
  <c r="G19" i="3" s="1"/>
  <c r="D23" i="3"/>
  <c r="D26" i="3"/>
  <c r="C30" i="3"/>
  <c r="H30" i="3" s="1"/>
  <c r="D33" i="3"/>
  <c r="C36" i="3"/>
  <c r="E36" i="3" s="1"/>
  <c r="F37" i="3"/>
  <c r="C41" i="3"/>
  <c r="D40" i="3"/>
  <c r="C38" i="3"/>
  <c r="D37" i="3"/>
  <c r="C35" i="3"/>
  <c r="D34" i="3"/>
  <c r="C32" i="3"/>
  <c r="D31" i="3"/>
  <c r="C29" i="3"/>
  <c r="D28" i="3"/>
  <c r="C26" i="3"/>
  <c r="D25" i="3"/>
  <c r="C23" i="3"/>
  <c r="D22" i="3"/>
  <c r="C20" i="3"/>
  <c r="D19" i="3"/>
  <c r="C17" i="3"/>
  <c r="D16" i="3"/>
  <c r="C14" i="3"/>
  <c r="D13" i="3"/>
  <c r="C11" i="3"/>
  <c r="D10" i="3"/>
  <c r="C8" i="3"/>
  <c r="D7" i="3"/>
  <c r="D9" i="3"/>
  <c r="D11" i="3"/>
  <c r="C13" i="3"/>
  <c r="C15" i="3"/>
  <c r="D18" i="3"/>
  <c r="D20" i="3"/>
  <c r="C22" i="3"/>
  <c r="C24" i="3"/>
  <c r="D27" i="3"/>
  <c r="D29" i="3"/>
  <c r="C31" i="3"/>
  <c r="C33" i="3"/>
  <c r="D36" i="3"/>
  <c r="D38" i="3"/>
  <c r="C40" i="3"/>
  <c r="C42" i="3"/>
  <c r="E27" i="3" l="1"/>
  <c r="H12" i="3"/>
  <c r="E30" i="3"/>
  <c r="G30" i="3" s="1"/>
  <c r="E21" i="3"/>
  <c r="F21" i="3" s="1"/>
  <c r="G34" i="3"/>
  <c r="H34" i="3"/>
  <c r="H10" i="3"/>
  <c r="E39" i="3"/>
  <c r="G39" i="3" s="1"/>
  <c r="F10" i="3"/>
  <c r="H36" i="3"/>
  <c r="F28" i="3"/>
  <c r="H18" i="3"/>
  <c r="H25" i="3"/>
  <c r="H9" i="3"/>
  <c r="H37" i="3"/>
  <c r="G25" i="3"/>
  <c r="F19" i="3"/>
  <c r="H19" i="3"/>
  <c r="H28" i="3"/>
  <c r="G16" i="3"/>
  <c r="H16" i="3"/>
  <c r="H7" i="3"/>
  <c r="F7" i="3"/>
  <c r="H31" i="3"/>
  <c r="E31" i="3"/>
  <c r="H24" i="3"/>
  <c r="E24" i="3"/>
  <c r="E8" i="3"/>
  <c r="H8" i="3"/>
  <c r="E17" i="3"/>
  <c r="H17" i="3"/>
  <c r="E26" i="3"/>
  <c r="H26" i="3"/>
  <c r="E35" i="3"/>
  <c r="H35" i="3"/>
  <c r="H42" i="3"/>
  <c r="E42" i="3"/>
  <c r="H22" i="3"/>
  <c r="E22" i="3"/>
  <c r="H15" i="3"/>
  <c r="E15" i="3"/>
  <c r="E14" i="3"/>
  <c r="H14" i="3"/>
  <c r="E23" i="3"/>
  <c r="H23" i="3"/>
  <c r="E32" i="3"/>
  <c r="H32" i="3"/>
  <c r="E41" i="3"/>
  <c r="H41" i="3"/>
  <c r="H40" i="3"/>
  <c r="E40" i="3"/>
  <c r="H33" i="3"/>
  <c r="E33" i="3"/>
  <c r="H13" i="3"/>
  <c r="E13" i="3"/>
  <c r="H11" i="3"/>
  <c r="E11" i="3"/>
  <c r="H20" i="3"/>
  <c r="E20" i="3"/>
  <c r="H29" i="3"/>
  <c r="E29" i="3"/>
  <c r="H38" i="3"/>
  <c r="E38" i="3"/>
  <c r="G36" i="3"/>
  <c r="F36" i="3"/>
  <c r="G27" i="3"/>
  <c r="F27" i="3"/>
  <c r="G18" i="3"/>
  <c r="F18" i="3"/>
  <c r="G9" i="3"/>
  <c r="F9" i="3"/>
  <c r="F39" i="3"/>
  <c r="F12" i="3"/>
  <c r="G12" i="3"/>
  <c r="G21" i="3" l="1"/>
  <c r="F30" i="3"/>
  <c r="F20" i="3"/>
  <c r="G20" i="3"/>
  <c r="G33" i="3"/>
  <c r="F33" i="3"/>
  <c r="F23" i="3"/>
  <c r="G23" i="3"/>
  <c r="G15" i="3"/>
  <c r="F15" i="3"/>
  <c r="F26" i="3"/>
  <c r="G26" i="3"/>
  <c r="F29" i="3"/>
  <c r="G29" i="3"/>
  <c r="G13" i="3"/>
  <c r="F13" i="3"/>
  <c r="F32" i="3"/>
  <c r="G32" i="3"/>
  <c r="G42" i="3"/>
  <c r="F42" i="3"/>
  <c r="F35" i="3"/>
  <c r="G35" i="3"/>
  <c r="F8" i="3"/>
  <c r="G8" i="3"/>
  <c r="G31" i="3"/>
  <c r="F31" i="3"/>
  <c r="F38" i="3"/>
  <c r="G38" i="3"/>
  <c r="F11" i="3"/>
  <c r="G11" i="3"/>
  <c r="G40" i="3"/>
  <c r="F40" i="3"/>
  <c r="F41" i="3"/>
  <c r="G41" i="3"/>
  <c r="F14" i="3"/>
  <c r="G14" i="3"/>
  <c r="G22" i="3"/>
  <c r="F22" i="3"/>
  <c r="F17" i="3"/>
  <c r="G17" i="3"/>
  <c r="G24" i="3"/>
  <c r="F24" i="3"/>
  <c r="D42" i="1" l="1"/>
  <c r="C42" i="1"/>
  <c r="H42" i="1" s="1"/>
  <c r="D41" i="1"/>
  <c r="C41" i="1"/>
  <c r="H41" i="1" s="1"/>
  <c r="D40" i="1"/>
  <c r="C40" i="1"/>
  <c r="H40" i="1" s="1"/>
  <c r="D39" i="1"/>
  <c r="C39" i="1"/>
  <c r="H39" i="1" s="1"/>
  <c r="D38" i="1"/>
  <c r="C38" i="1"/>
  <c r="H38" i="1" s="1"/>
  <c r="D37" i="1"/>
  <c r="C37" i="1"/>
  <c r="H37" i="1" s="1"/>
  <c r="D36" i="1"/>
  <c r="C36" i="1"/>
  <c r="H36" i="1" s="1"/>
  <c r="D35" i="1"/>
  <c r="C35" i="1"/>
  <c r="H35" i="1" s="1"/>
  <c r="D34" i="1"/>
  <c r="C34" i="1"/>
  <c r="H34" i="1" s="1"/>
  <c r="D33" i="1"/>
  <c r="C33" i="1"/>
  <c r="H33" i="1" s="1"/>
  <c r="D32" i="1"/>
  <c r="C32" i="1"/>
  <c r="H32" i="1" s="1"/>
  <c r="D31" i="1"/>
  <c r="C31" i="1"/>
  <c r="H31" i="1" s="1"/>
  <c r="D30" i="1"/>
  <c r="C30" i="1"/>
  <c r="H30" i="1" s="1"/>
  <c r="D29" i="1"/>
  <c r="C29" i="1"/>
  <c r="H29" i="1" s="1"/>
  <c r="D28" i="1"/>
  <c r="C28" i="1"/>
  <c r="H28" i="1" s="1"/>
  <c r="D27" i="1"/>
  <c r="C27" i="1"/>
  <c r="H27" i="1" s="1"/>
  <c r="D26" i="1"/>
  <c r="C26" i="1"/>
  <c r="H26" i="1" s="1"/>
  <c r="D25" i="1"/>
  <c r="C25" i="1"/>
  <c r="H25" i="1" s="1"/>
  <c r="D24" i="1"/>
  <c r="C24" i="1"/>
  <c r="E24" i="1" s="1"/>
  <c r="F24" i="1" s="1"/>
  <c r="D23" i="1"/>
  <c r="C23" i="1"/>
  <c r="H23" i="1" s="1"/>
  <c r="D22" i="1"/>
  <c r="C22" i="1"/>
  <c r="H22" i="1" s="1"/>
  <c r="D21" i="1"/>
  <c r="C21" i="1"/>
  <c r="E21" i="1" s="1"/>
  <c r="D20" i="1"/>
  <c r="C20" i="1"/>
  <c r="H20" i="1" s="1"/>
  <c r="D19" i="1"/>
  <c r="C19" i="1"/>
  <c r="H19" i="1" s="1"/>
  <c r="D18" i="1"/>
  <c r="C18" i="1"/>
  <c r="H18" i="1" s="1"/>
  <c r="D17" i="1"/>
  <c r="C17" i="1"/>
  <c r="E17" i="1" s="1"/>
  <c r="F17" i="1" s="1"/>
  <c r="D16" i="1"/>
  <c r="C16" i="1"/>
  <c r="H16" i="1" s="1"/>
  <c r="D15" i="1"/>
  <c r="C15" i="1"/>
  <c r="E15" i="1" s="1"/>
  <c r="F15" i="1" s="1"/>
  <c r="D14" i="1"/>
  <c r="C14" i="1"/>
  <c r="H14" i="1" s="1"/>
  <c r="D13" i="1"/>
  <c r="C13" i="1"/>
  <c r="H13" i="1" s="1"/>
  <c r="D12" i="1"/>
  <c r="C12" i="1"/>
  <c r="E12" i="1" s="1"/>
  <c r="D11" i="1"/>
  <c r="C11" i="1"/>
  <c r="H11" i="1" s="1"/>
  <c r="D10" i="1"/>
  <c r="C10" i="1"/>
  <c r="D9" i="1"/>
  <c r="C9" i="1"/>
  <c r="H9" i="1" s="1"/>
  <c r="D8" i="1"/>
  <c r="C8" i="1"/>
  <c r="E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D7" i="1"/>
  <c r="C6" i="1"/>
  <c r="D6" i="1" s="1"/>
  <c r="E29" i="1" l="1"/>
  <c r="F29" i="1" s="1"/>
  <c r="E36" i="1"/>
  <c r="F36" i="1" s="1"/>
  <c r="H15" i="1"/>
  <c r="H24" i="1"/>
  <c r="E11" i="1"/>
  <c r="G11" i="1" s="1"/>
  <c r="E20" i="1"/>
  <c r="F20" i="1" s="1"/>
  <c r="E27" i="1"/>
  <c r="F27" i="1" s="1"/>
  <c r="E32" i="1"/>
  <c r="F32" i="1" s="1"/>
  <c r="E33" i="1"/>
  <c r="F33" i="1" s="1"/>
  <c r="E9" i="1"/>
  <c r="F9" i="1" s="1"/>
  <c r="E14" i="1"/>
  <c r="G14" i="1" s="1"/>
  <c r="H17" i="1"/>
  <c r="E18" i="1"/>
  <c r="F18" i="1" s="1"/>
  <c r="E23" i="1"/>
  <c r="F23" i="1" s="1"/>
  <c r="E38" i="1"/>
  <c r="F38" i="1" s="1"/>
  <c r="F12" i="1"/>
  <c r="G12" i="1"/>
  <c r="F21" i="1"/>
  <c r="G21" i="1"/>
  <c r="H8" i="1"/>
  <c r="H12" i="1"/>
  <c r="H21" i="1"/>
  <c r="G15" i="1"/>
  <c r="G24" i="1"/>
  <c r="E26" i="1"/>
  <c r="F26" i="1" s="1"/>
  <c r="E30" i="1"/>
  <c r="E35" i="1"/>
  <c r="F35" i="1" s="1"/>
  <c r="E39" i="1"/>
  <c r="E41" i="1"/>
  <c r="F41" i="1" s="1"/>
  <c r="H7" i="1"/>
  <c r="E7" i="1"/>
  <c r="G8" i="1"/>
  <c r="F8" i="1"/>
  <c r="H10" i="1"/>
  <c r="E10" i="1"/>
  <c r="E13" i="1"/>
  <c r="E16" i="1"/>
  <c r="G17" i="1"/>
  <c r="E19" i="1"/>
  <c r="E22" i="1"/>
  <c r="E25" i="1"/>
  <c r="E28" i="1"/>
  <c r="E31" i="1"/>
  <c r="E34" i="1"/>
  <c r="E37" i="1"/>
  <c r="E40" i="1"/>
  <c r="E42" i="1"/>
  <c r="G38" i="1" l="1"/>
  <c r="G18" i="1"/>
  <c r="G29" i="1"/>
  <c r="G32" i="1"/>
  <c r="G23" i="1"/>
  <c r="G36" i="1"/>
  <c r="G33" i="1"/>
  <c r="G20" i="1"/>
  <c r="G27" i="1"/>
  <c r="G35" i="1"/>
  <c r="G26" i="1"/>
  <c r="F11" i="1"/>
  <c r="G41" i="1"/>
  <c r="F14" i="1"/>
  <c r="G9" i="1"/>
  <c r="F39" i="1"/>
  <c r="G39" i="1"/>
  <c r="F30" i="1"/>
  <c r="G30" i="1"/>
  <c r="G40" i="1"/>
  <c r="F40" i="1"/>
  <c r="G31" i="1"/>
  <c r="F31" i="1"/>
  <c r="G22" i="1"/>
  <c r="F22" i="1"/>
  <c r="G7" i="1"/>
  <c r="F7" i="1"/>
  <c r="F42" i="1"/>
  <c r="G42" i="1"/>
  <c r="G34" i="1"/>
  <c r="F34" i="1"/>
  <c r="G25" i="1"/>
  <c r="F25" i="1"/>
  <c r="G16" i="1"/>
  <c r="F16" i="1"/>
  <c r="G37" i="1"/>
  <c r="F37" i="1"/>
  <c r="G28" i="1"/>
  <c r="F28" i="1"/>
  <c r="G19" i="1"/>
  <c r="F19" i="1"/>
  <c r="F13" i="1"/>
  <c r="G13" i="1"/>
  <c r="G10" i="1"/>
  <c r="F10" i="1"/>
</calcChain>
</file>

<file path=xl/sharedStrings.xml><?xml version="1.0" encoding="utf-8"?>
<sst xmlns="http://schemas.openxmlformats.org/spreadsheetml/2006/main" count="218" uniqueCount="78">
  <si>
    <t>B2A</t>
  </si>
  <si>
    <t xml:space="preserve">coëfficiënt: </t>
  </si>
  <si>
    <t>JAARLOON</t>
  </si>
  <si>
    <t>MAANDLOON</t>
  </si>
  <si>
    <t>UURLOON</t>
  </si>
  <si>
    <t>38u</t>
  </si>
  <si>
    <t>40u</t>
  </si>
  <si>
    <t>L4</t>
  </si>
  <si>
    <t>Logistiek personeel klasse 4</t>
  </si>
  <si>
    <t>L3</t>
  </si>
  <si>
    <t xml:space="preserve">L2    </t>
  </si>
  <si>
    <t>Logistiek personeel klasse 2</t>
  </si>
  <si>
    <t>A1</t>
  </si>
  <si>
    <t>Administratief + logistiek personeel klasse 1</t>
  </si>
  <si>
    <t>A2</t>
  </si>
  <si>
    <t>Administratief + logistiek personeel klasse 2</t>
  </si>
  <si>
    <t>MV2</t>
  </si>
  <si>
    <t>Verzorgend personeel</t>
  </si>
  <si>
    <t>B2B</t>
  </si>
  <si>
    <t xml:space="preserve">Begeleidend en verzorgend personeel klasse 2B </t>
  </si>
  <si>
    <t>Begeleidend en verzorgend personeel klasse 2A</t>
  </si>
  <si>
    <t>Opvoedend personeel klasse 1</t>
  </si>
  <si>
    <t>Hoofdopvoeder</t>
  </si>
  <si>
    <t>Ondersteunend kaderpersoneel</t>
  </si>
  <si>
    <t>MV1</t>
  </si>
  <si>
    <t>L1</t>
  </si>
  <si>
    <t>K5</t>
  </si>
  <si>
    <t>Onderdirecteur</t>
  </si>
  <si>
    <t>K3</t>
  </si>
  <si>
    <t>Directeur 30-59 bedden</t>
  </si>
  <si>
    <t>K2</t>
  </si>
  <si>
    <t>Directeur 60-89 bedden</t>
  </si>
  <si>
    <t>K1</t>
  </si>
  <si>
    <t>G1</t>
  </si>
  <si>
    <t>Geneesheer omnipracticus</t>
  </si>
  <si>
    <t>GS</t>
  </si>
  <si>
    <t>Geneesheer specialist</t>
  </si>
  <si>
    <t>B1C</t>
  </si>
  <si>
    <t>B1B</t>
  </si>
  <si>
    <t>B1A</t>
  </si>
  <si>
    <t>B1A BIS</t>
  </si>
  <si>
    <t>Directeur +90 bedden</t>
  </si>
  <si>
    <t>GEW</t>
  </si>
  <si>
    <t>Gewaarborgd inkomen</t>
  </si>
  <si>
    <t>Logistiek personeel klasse 3</t>
  </si>
  <si>
    <t>INDEX</t>
  </si>
  <si>
    <t>LOGISTIEK PERSONEEL KLASSE 4</t>
  </si>
  <si>
    <t>LOGISTIEK PERSONEEL KLASSE 3</t>
  </si>
  <si>
    <t>L2</t>
  </si>
  <si>
    <t>LOGISTIEK PERSONEEL KLASSE 2</t>
  </si>
  <si>
    <t>ADMINISTRATIEF + LOGISTIEK PERSONEEL KLASSE 2</t>
  </si>
  <si>
    <t>ADMINISTRATIEF + LOGISTIEK PERSONEEL KLASSE 1</t>
  </si>
  <si>
    <t>BEGELEIDEND EN VERZORGEND PERSONEEL KLASSE 2B</t>
  </si>
  <si>
    <t>BEGELEIDEND EN VERZORGEND PERSONEEL KLASSE 2A</t>
  </si>
  <si>
    <t>OPVOEDEND PERSONEEL KLASSE 1</t>
  </si>
  <si>
    <t>HOOFDOPVOEDER</t>
  </si>
  <si>
    <t>ONDERSTEUNEND KADERPERSONEEL</t>
  </si>
  <si>
    <t>OPVOEDER-GROEPSCHEF BIS</t>
  </si>
  <si>
    <t>Opvoeder-groepschef-BIS</t>
  </si>
  <si>
    <t>VERZORGEND PERSONEEL</t>
  </si>
  <si>
    <t>ONDERDIRECTEUR</t>
  </si>
  <si>
    <t>DIRECTEUR 30-59 BEDDEN</t>
  </si>
  <si>
    <t>DIRECTEUR 60-89 bedden</t>
  </si>
  <si>
    <t>DIRECTEUR +90 bedden</t>
  </si>
  <si>
    <t>GENEESHEER OMNIPRACTICUS</t>
  </si>
  <si>
    <t>GENEESHEER SPECIALIST</t>
  </si>
  <si>
    <t>GEWAARBORGD  INKOMEN</t>
  </si>
  <si>
    <t>OVERZICHT BAREMA'S P.C. 319.01</t>
  </si>
  <si>
    <t>DATUM</t>
  </si>
  <si>
    <t>Sociaal, paramedisch en therapeutisch personeel</t>
  </si>
  <si>
    <t>SOCIAAL, PARAMEDISCH &amp; THERAPEUTISCH PERSONEEL</t>
  </si>
  <si>
    <t>Licentiaten / masters</t>
  </si>
  <si>
    <t>LICENTIATEN / MASTERS</t>
  </si>
  <si>
    <t>BASIS</t>
  </si>
  <si>
    <t>INDEXERING</t>
  </si>
  <si>
    <t>VERGOEDING VAKANTIEVERBLIJVEN</t>
  </si>
  <si>
    <t>basis 01/01/2022</t>
  </si>
  <si>
    <t>Jaarloon is lager dan sectoraal minimumloon van 23.133,23 euro.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</si>
</sst>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 mmmm\ yyyy"/>
    <numFmt numFmtId="165" formatCode="#,##0.0000"/>
    <numFmt numFmtId="166" formatCode="d/mm/yy"/>
  </numFmts>
  <fonts count="9" x14ac:knownFonts="1">
    <font>
      <sz val="10"/>
      <name val="Arial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/>
    <xf numFmtId="9" fontId="2" fillId="0" borderId="6" xfId="0" applyNumberFormat="1" applyFont="1" applyBorder="1" applyAlignment="1">
      <alignment horizontal="center"/>
    </xf>
    <xf numFmtId="9" fontId="2" fillId="0" borderId="6" xfId="0" applyNumberFormat="1" applyFont="1" applyBorder="1" applyAlignment="1"/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9" fontId="2" fillId="0" borderId="9" xfId="0" applyNumberFormat="1" applyFont="1" applyBorder="1" applyAlignment="1">
      <alignment horizontal="center"/>
    </xf>
    <xf numFmtId="9" fontId="2" fillId="0" borderId="10" xfId="0" applyNumberFormat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6" xfId="0" applyNumberFormat="1" applyFont="1" applyBorder="1" applyAlignment="1"/>
    <xf numFmtId="165" fontId="2" fillId="0" borderId="6" xfId="0" applyNumberFormat="1" applyFont="1" applyBorder="1" applyAlignment="1"/>
    <xf numFmtId="165" fontId="2" fillId="0" borderId="5" xfId="0" applyNumberFormat="1" applyFont="1" applyBorder="1" applyAlignment="1"/>
    <xf numFmtId="0" fontId="2" fillId="0" borderId="8" xfId="0" applyFont="1" applyBorder="1"/>
    <xf numFmtId="4" fontId="2" fillId="0" borderId="9" xfId="0" applyNumberFormat="1" applyFont="1" applyBorder="1" applyAlignment="1"/>
    <xf numFmtId="165" fontId="2" fillId="0" borderId="9" xfId="0" applyNumberFormat="1" applyFont="1" applyBorder="1" applyAlignment="1"/>
    <xf numFmtId="165" fontId="2" fillId="0" borderId="8" xfId="0" applyNumberFormat="1" applyFont="1" applyBorder="1" applyAlignment="1"/>
    <xf numFmtId="0" fontId="4" fillId="0" borderId="0" xfId="0" applyFont="1"/>
    <xf numFmtId="164" fontId="4" fillId="3" borderId="0" xfId="0" quotePrefix="1" applyNumberFormat="1" applyFont="1" applyFill="1" applyAlignment="1">
      <alignment horizontal="right"/>
    </xf>
    <xf numFmtId="9" fontId="2" fillId="0" borderId="9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/>
    <xf numFmtId="0" fontId="5" fillId="2" borderId="0" xfId="0" applyFont="1" applyFill="1"/>
    <xf numFmtId="0" fontId="2" fillId="2" borderId="0" xfId="0" applyFont="1" applyFill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0" xfId="2"/>
    <xf numFmtId="0" fontId="8" fillId="0" borderId="0" xfId="0" applyFont="1"/>
    <xf numFmtId="10" fontId="4" fillId="3" borderId="0" xfId="1" applyNumberFormat="1" applyFont="1" applyFill="1"/>
    <xf numFmtId="10" fontId="2" fillId="0" borderId="0" xfId="1" applyNumberFormat="1" applyFont="1"/>
    <xf numFmtId="0" fontId="2" fillId="0" borderId="1" xfId="0" applyFon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2" xfId="0" applyFont="1" applyBorder="1" applyAlignment="1"/>
    <xf numFmtId="0" fontId="2" fillId="0" borderId="1" xfId="0" applyFont="1" applyBorder="1" applyAlignment="1"/>
    <xf numFmtId="0" fontId="2" fillId="0" borderId="9" xfId="0" applyFont="1" applyBorder="1" applyAlignment="1"/>
    <xf numFmtId="0" fontId="2" fillId="0" borderId="8" xfId="0" applyFont="1" applyBorder="1" applyAlignment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3">
    <cellStyle name="Hyperlink" xfId="2" builtinId="8"/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8"/>
  <sheetViews>
    <sheetView tabSelected="1" zoomScaleNormal="100" workbookViewId="0">
      <selection activeCell="E5" sqref="E5"/>
    </sheetView>
  </sheetViews>
  <sheetFormatPr defaultColWidth="9.109375" defaultRowHeight="14.4" x14ac:dyDescent="0.3"/>
  <cols>
    <col min="1" max="1" width="10.5546875" style="25" bestFit="1" customWidth="1"/>
    <col min="2" max="2" width="44.88671875" style="25" bestFit="1" customWidth="1"/>
    <col min="3" max="16384" width="9.109375" style="25"/>
  </cols>
  <sheetData>
    <row r="2" spans="1:2" ht="18" x14ac:dyDescent="0.35">
      <c r="A2" s="35" t="s">
        <v>67</v>
      </c>
    </row>
    <row r="4" spans="1:2" x14ac:dyDescent="0.3">
      <c r="A4" s="25" t="s">
        <v>68</v>
      </c>
      <c r="B4" s="26">
        <v>44896</v>
      </c>
    </row>
    <row r="6" spans="1:2" x14ac:dyDescent="0.3">
      <c r="A6" s="25" t="s">
        <v>45</v>
      </c>
      <c r="B6" s="36">
        <v>1.1041000000000001</v>
      </c>
    </row>
    <row r="8" spans="1:2" x14ac:dyDescent="0.3">
      <c r="A8" s="25" t="s">
        <v>7</v>
      </c>
      <c r="B8" s="34" t="s">
        <v>8</v>
      </c>
    </row>
    <row r="9" spans="1:2" x14ac:dyDescent="0.3">
      <c r="A9" s="25" t="s">
        <v>9</v>
      </c>
      <c r="B9" s="34" t="s">
        <v>44</v>
      </c>
    </row>
    <row r="10" spans="1:2" x14ac:dyDescent="0.3">
      <c r="A10" s="25" t="s">
        <v>10</v>
      </c>
      <c r="B10" s="34" t="s">
        <v>11</v>
      </c>
    </row>
    <row r="11" spans="1:2" x14ac:dyDescent="0.3">
      <c r="A11" s="25" t="s">
        <v>14</v>
      </c>
      <c r="B11" s="34" t="s">
        <v>15</v>
      </c>
    </row>
    <row r="12" spans="1:2" x14ac:dyDescent="0.3">
      <c r="A12" s="25" t="s">
        <v>12</v>
      </c>
      <c r="B12" s="34" t="s">
        <v>13</v>
      </c>
    </row>
    <row r="13" spans="1:2" x14ac:dyDescent="0.3">
      <c r="A13" s="25" t="s">
        <v>18</v>
      </c>
      <c r="B13" s="34" t="s">
        <v>19</v>
      </c>
    </row>
    <row r="14" spans="1:2" x14ac:dyDescent="0.3">
      <c r="A14" s="25" t="s">
        <v>0</v>
      </c>
      <c r="B14" s="34" t="s">
        <v>20</v>
      </c>
    </row>
    <row r="15" spans="1:2" x14ac:dyDescent="0.3">
      <c r="A15" s="25" t="s">
        <v>37</v>
      </c>
      <c r="B15" s="34" t="s">
        <v>21</v>
      </c>
    </row>
    <row r="16" spans="1:2" x14ac:dyDescent="0.3">
      <c r="A16" s="25" t="s">
        <v>38</v>
      </c>
      <c r="B16" s="34" t="s">
        <v>22</v>
      </c>
    </row>
    <row r="17" spans="1:2" x14ac:dyDescent="0.3">
      <c r="A17" s="25" t="s">
        <v>39</v>
      </c>
      <c r="B17" s="34" t="s">
        <v>23</v>
      </c>
    </row>
    <row r="18" spans="1:2" x14ac:dyDescent="0.3">
      <c r="A18" s="25" t="s">
        <v>40</v>
      </c>
      <c r="B18" s="34" t="s">
        <v>58</v>
      </c>
    </row>
    <row r="19" spans="1:2" x14ac:dyDescent="0.3">
      <c r="A19" s="25" t="s">
        <v>16</v>
      </c>
      <c r="B19" s="34" t="s">
        <v>17</v>
      </c>
    </row>
    <row r="20" spans="1:2" x14ac:dyDescent="0.3">
      <c r="A20" s="25" t="s">
        <v>24</v>
      </c>
      <c r="B20" s="34" t="s">
        <v>69</v>
      </c>
    </row>
    <row r="21" spans="1:2" x14ac:dyDescent="0.3">
      <c r="A21" s="25" t="s">
        <v>25</v>
      </c>
      <c r="B21" s="34" t="s">
        <v>71</v>
      </c>
    </row>
    <row r="22" spans="1:2" x14ac:dyDescent="0.3">
      <c r="A22" s="25" t="s">
        <v>26</v>
      </c>
      <c r="B22" s="34" t="s">
        <v>27</v>
      </c>
    </row>
    <row r="23" spans="1:2" x14ac:dyDescent="0.3">
      <c r="A23" s="25" t="s">
        <v>28</v>
      </c>
      <c r="B23" s="34" t="s">
        <v>29</v>
      </c>
    </row>
    <row r="24" spans="1:2" x14ac:dyDescent="0.3">
      <c r="A24" s="25" t="s">
        <v>30</v>
      </c>
      <c r="B24" s="34" t="s">
        <v>31</v>
      </c>
    </row>
    <row r="25" spans="1:2" x14ac:dyDescent="0.3">
      <c r="A25" s="25" t="s">
        <v>32</v>
      </c>
      <c r="B25" s="34" t="s">
        <v>41</v>
      </c>
    </row>
    <row r="26" spans="1:2" x14ac:dyDescent="0.3">
      <c r="A26" s="25" t="s">
        <v>33</v>
      </c>
      <c r="B26" s="34" t="s">
        <v>34</v>
      </c>
    </row>
    <row r="27" spans="1:2" x14ac:dyDescent="0.3">
      <c r="A27" s="25" t="s">
        <v>35</v>
      </c>
      <c r="B27" s="34" t="s">
        <v>36</v>
      </c>
    </row>
    <row r="28" spans="1:2" x14ac:dyDescent="0.3">
      <c r="A28" s="25" t="s">
        <v>42</v>
      </c>
      <c r="B28" s="34" t="s">
        <v>43</v>
      </c>
    </row>
  </sheetData>
  <hyperlinks>
    <hyperlink ref="B8" location="'L4'!A1" display="Logistiek personeel klasse 4" xr:uid="{00000000-0004-0000-0000-000000000000}"/>
    <hyperlink ref="B9" location="'L3'!A1" display="Logistiek personeel klasse 3" xr:uid="{00000000-0004-0000-0000-000001000000}"/>
    <hyperlink ref="B10" location="'L2'!A1" display="Logistiek personeel klasse 2" xr:uid="{00000000-0004-0000-0000-000002000000}"/>
    <hyperlink ref="B11" location="'A2'!A1" display="Administratief + logistiek personeel klasse 2" xr:uid="{00000000-0004-0000-0000-000003000000}"/>
    <hyperlink ref="B12" location="'A1'!A1" display="Administratief + logistiek personeel klasse 1" xr:uid="{00000000-0004-0000-0000-000004000000}"/>
    <hyperlink ref="B13" location="B2B!A1" display="Begeleidend en verzorgend personeel klasse 2B " xr:uid="{00000000-0004-0000-0000-000005000000}"/>
    <hyperlink ref="B14" location="B2A!A1" display="Begeleidend en verzorgend personeel klasse 2A" xr:uid="{00000000-0004-0000-0000-000006000000}"/>
    <hyperlink ref="B15" location="B1C!A1" display="Opvoedend personeel klasse 1" xr:uid="{00000000-0004-0000-0000-000007000000}"/>
    <hyperlink ref="B16" location="B1B!A1" display="Hoofdopvoeder" xr:uid="{00000000-0004-0000-0000-000008000000}"/>
    <hyperlink ref="B17" location="B1A!A1" display="Ondersteunend kaderpersoneel" xr:uid="{00000000-0004-0000-0000-000009000000}"/>
    <hyperlink ref="B18" location="'B1A BIS'!A1" display="Opvoeder-groepschef-BIS" xr:uid="{00000000-0004-0000-0000-00000A000000}"/>
    <hyperlink ref="B19" location="'MV2'!A1" display="Verzorgend personeel" xr:uid="{00000000-0004-0000-0000-00000B000000}"/>
    <hyperlink ref="B20" location="'MV1'!A1" display="Sociaal paramedisch en therapeutisch personeel" xr:uid="{00000000-0004-0000-0000-00000C000000}"/>
    <hyperlink ref="B21" location="'L1'!A1" display="Licentiaten" xr:uid="{00000000-0004-0000-0000-00000D000000}"/>
    <hyperlink ref="B22" location="'K5'!A1" display="Onderdirecteur" xr:uid="{00000000-0004-0000-0000-00000E000000}"/>
    <hyperlink ref="B23" location="'K3'!A1" display="Directeur 30-59 bedden" xr:uid="{00000000-0004-0000-0000-00000F000000}"/>
    <hyperlink ref="B24" location="'K2'!A1" display="Directeur 60-89 bedden" xr:uid="{00000000-0004-0000-0000-000010000000}"/>
    <hyperlink ref="B25" location="'K1'!A1" display="Directeur +90 bedden" xr:uid="{00000000-0004-0000-0000-000011000000}"/>
    <hyperlink ref="B26" location="'G1'!A1" display="Geneesheer omnipracticus" xr:uid="{00000000-0004-0000-0000-000012000000}"/>
    <hyperlink ref="B27" location="GS!A1" display="Geneesheer specialist" xr:uid="{00000000-0004-0000-0000-000013000000}"/>
    <hyperlink ref="B28" location="GEW!A1" display="Gewaarborgd inkomen" xr:uid="{00000000-0004-0000-0000-000014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42"/>
  <sheetViews>
    <sheetView topLeftCell="A21"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38</v>
      </c>
      <c r="B1" s="1" t="s">
        <v>55</v>
      </c>
    </row>
    <row r="2" spans="1:8" x14ac:dyDescent="0.3">
      <c r="A2" s="4"/>
      <c r="D2" s="3">
        <f>Inhoud!B4</f>
        <v>44896</v>
      </c>
    </row>
    <row r="3" spans="1:8" ht="14.4" x14ac:dyDescent="0.3">
      <c r="A3" s="1"/>
      <c r="B3" s="1"/>
      <c r="C3" s="5" t="s">
        <v>1</v>
      </c>
      <c r="D3" s="37">
        <f>Inhoud!B6</f>
        <v>1.1041000000000001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44896</v>
      </c>
      <c r="D6" s="13">
        <f>C6</f>
        <v>44896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33583.35</v>
      </c>
      <c r="C7" s="18">
        <f t="shared" ref="C7:C42" si="0">B7*$D$3</f>
        <v>37079.376734999998</v>
      </c>
      <c r="D7" s="18">
        <f t="shared" ref="D7:D42" si="1">B7/12*$D$3</f>
        <v>3089.9480612500001</v>
      </c>
      <c r="E7" s="19">
        <f t="shared" ref="E7:E42" si="2">C7/1976</f>
        <v>18.764866768724694</v>
      </c>
      <c r="F7" s="19">
        <f>E7/2</f>
        <v>9.3824333843623471</v>
      </c>
      <c r="G7" s="19">
        <f>E7/5</f>
        <v>3.752973353744939</v>
      </c>
      <c r="H7" s="20">
        <f>C7/2080</f>
        <v>17.826623430288461</v>
      </c>
    </row>
    <row r="8" spans="1:8" x14ac:dyDescent="0.3">
      <c r="A8" s="8">
        <f>A7+1</f>
        <v>1</v>
      </c>
      <c r="B8" s="18">
        <v>34210.93</v>
      </c>
      <c r="C8" s="18">
        <f t="shared" si="0"/>
        <v>37772.287813000003</v>
      </c>
      <c r="D8" s="18">
        <f t="shared" si="1"/>
        <v>3147.6906510833337</v>
      </c>
      <c r="E8" s="19">
        <f t="shared" si="2"/>
        <v>19.115530269736844</v>
      </c>
      <c r="F8" s="19">
        <f t="shared" ref="F8:F42" si="3">E8/2</f>
        <v>9.5577651348684221</v>
      </c>
      <c r="G8" s="19">
        <f t="shared" ref="G8:G42" si="4">E8/5</f>
        <v>3.8231060539473689</v>
      </c>
      <c r="H8" s="20">
        <f t="shared" ref="H8:H42" si="5">C8/2080</f>
        <v>18.159753756250002</v>
      </c>
    </row>
    <row r="9" spans="1:8" x14ac:dyDescent="0.3">
      <c r="A9" s="8">
        <f t="shared" ref="A9:A42" si="6">A8+1</f>
        <v>2</v>
      </c>
      <c r="B9" s="18">
        <v>35062.49</v>
      </c>
      <c r="C9" s="18">
        <f t="shared" si="0"/>
        <v>38712.495209000001</v>
      </c>
      <c r="D9" s="18">
        <f t="shared" si="1"/>
        <v>3226.0412674166669</v>
      </c>
      <c r="E9" s="19">
        <f t="shared" si="2"/>
        <v>19.591343729251012</v>
      </c>
      <c r="F9" s="19">
        <f t="shared" si="3"/>
        <v>9.7956718646255059</v>
      </c>
      <c r="G9" s="19">
        <f t="shared" si="4"/>
        <v>3.9182687458502024</v>
      </c>
      <c r="H9" s="20">
        <f t="shared" si="5"/>
        <v>18.611776542788462</v>
      </c>
    </row>
    <row r="10" spans="1:8" x14ac:dyDescent="0.3">
      <c r="A10" s="8">
        <f t="shared" si="6"/>
        <v>3</v>
      </c>
      <c r="B10" s="18">
        <v>35888.06</v>
      </c>
      <c r="C10" s="18">
        <f t="shared" si="0"/>
        <v>39624.007045999999</v>
      </c>
      <c r="D10" s="18">
        <f t="shared" si="1"/>
        <v>3302.0005871666667</v>
      </c>
      <c r="E10" s="19">
        <f t="shared" si="2"/>
        <v>20.05263514473684</v>
      </c>
      <c r="F10" s="19">
        <f t="shared" si="3"/>
        <v>10.02631757236842</v>
      </c>
      <c r="G10" s="19">
        <f t="shared" si="4"/>
        <v>4.0105270289473678</v>
      </c>
      <c r="H10" s="20">
        <f t="shared" si="5"/>
        <v>19.050003387499999</v>
      </c>
    </row>
    <row r="11" spans="1:8" x14ac:dyDescent="0.3">
      <c r="A11" s="8">
        <f t="shared" si="6"/>
        <v>4</v>
      </c>
      <c r="B11" s="18">
        <v>36762.93</v>
      </c>
      <c r="C11" s="18">
        <f t="shared" si="0"/>
        <v>40589.951013000005</v>
      </c>
      <c r="D11" s="18">
        <f t="shared" si="1"/>
        <v>3382.49591775</v>
      </c>
      <c r="E11" s="19">
        <f t="shared" si="2"/>
        <v>20.541473184716601</v>
      </c>
      <c r="F11" s="19">
        <f t="shared" si="3"/>
        <v>10.2707365923583</v>
      </c>
      <c r="G11" s="19">
        <f t="shared" si="4"/>
        <v>4.1082946369433202</v>
      </c>
      <c r="H11" s="20">
        <f t="shared" si="5"/>
        <v>19.514399525480773</v>
      </c>
    </row>
    <row r="12" spans="1:8" x14ac:dyDescent="0.3">
      <c r="A12" s="8">
        <f t="shared" si="6"/>
        <v>5</v>
      </c>
      <c r="B12" s="18">
        <v>37385.050000000003</v>
      </c>
      <c r="C12" s="18">
        <f t="shared" si="0"/>
        <v>41276.833705000005</v>
      </c>
      <c r="D12" s="18">
        <f t="shared" si="1"/>
        <v>3439.736142083334</v>
      </c>
      <c r="E12" s="19">
        <f t="shared" si="2"/>
        <v>20.889085883097167</v>
      </c>
      <c r="F12" s="19">
        <f t="shared" si="3"/>
        <v>10.444542941548583</v>
      </c>
      <c r="G12" s="19">
        <f t="shared" si="4"/>
        <v>4.177817176619433</v>
      </c>
      <c r="H12" s="20">
        <f t="shared" si="5"/>
        <v>19.84463158894231</v>
      </c>
    </row>
    <row r="13" spans="1:8" x14ac:dyDescent="0.3">
      <c r="A13" s="8">
        <f t="shared" si="6"/>
        <v>6</v>
      </c>
      <c r="B13" s="18">
        <v>38600.43</v>
      </c>
      <c r="C13" s="18">
        <f t="shared" si="0"/>
        <v>42618.734763</v>
      </c>
      <c r="D13" s="18">
        <f t="shared" si="1"/>
        <v>3551.5612302500003</v>
      </c>
      <c r="E13" s="19">
        <f t="shared" si="2"/>
        <v>21.568185608805667</v>
      </c>
      <c r="F13" s="19">
        <f t="shared" si="3"/>
        <v>10.784092804402833</v>
      </c>
      <c r="G13" s="19">
        <f t="shared" si="4"/>
        <v>4.3136371217611336</v>
      </c>
      <c r="H13" s="20">
        <f t="shared" si="5"/>
        <v>20.489776328365384</v>
      </c>
    </row>
    <row r="14" spans="1:8" x14ac:dyDescent="0.3">
      <c r="A14" s="8">
        <f t="shared" si="6"/>
        <v>7</v>
      </c>
      <c r="B14" s="18">
        <v>39059.57</v>
      </c>
      <c r="C14" s="18">
        <f t="shared" si="0"/>
        <v>43125.671237000002</v>
      </c>
      <c r="D14" s="18">
        <f t="shared" si="1"/>
        <v>3593.805936416667</v>
      </c>
      <c r="E14" s="19">
        <f t="shared" si="2"/>
        <v>21.824732407388666</v>
      </c>
      <c r="F14" s="19">
        <f t="shared" si="3"/>
        <v>10.912366203694333</v>
      </c>
      <c r="G14" s="19">
        <f t="shared" si="4"/>
        <v>4.364946481477733</v>
      </c>
      <c r="H14" s="20">
        <f t="shared" si="5"/>
        <v>20.733495787019233</v>
      </c>
    </row>
    <row r="15" spans="1:8" x14ac:dyDescent="0.3">
      <c r="A15" s="8">
        <f t="shared" si="6"/>
        <v>8</v>
      </c>
      <c r="B15" s="18">
        <v>40337.629999999997</v>
      </c>
      <c r="C15" s="18">
        <f t="shared" si="0"/>
        <v>44536.777283000003</v>
      </c>
      <c r="D15" s="18">
        <f t="shared" si="1"/>
        <v>3711.3981069166666</v>
      </c>
      <c r="E15" s="19">
        <f t="shared" si="2"/>
        <v>22.538854900303644</v>
      </c>
      <c r="F15" s="19">
        <f t="shared" si="3"/>
        <v>11.269427450151822</v>
      </c>
      <c r="G15" s="19">
        <f t="shared" si="4"/>
        <v>4.5077709800607284</v>
      </c>
      <c r="H15" s="20">
        <f t="shared" si="5"/>
        <v>21.411912155288462</v>
      </c>
    </row>
    <row r="16" spans="1:8" x14ac:dyDescent="0.3">
      <c r="A16" s="8">
        <f t="shared" si="6"/>
        <v>9</v>
      </c>
      <c r="B16" s="18">
        <v>40748.35</v>
      </c>
      <c r="C16" s="18">
        <f t="shared" si="0"/>
        <v>44990.253235000004</v>
      </c>
      <c r="D16" s="18">
        <f t="shared" si="1"/>
        <v>3749.1877695833336</v>
      </c>
      <c r="E16" s="19">
        <f t="shared" si="2"/>
        <v>22.768346778846155</v>
      </c>
      <c r="F16" s="19">
        <f t="shared" si="3"/>
        <v>11.384173389423077</v>
      </c>
      <c r="G16" s="19">
        <f t="shared" si="4"/>
        <v>4.5536693557692312</v>
      </c>
      <c r="H16" s="20">
        <f t="shared" si="5"/>
        <v>21.629929439903847</v>
      </c>
    </row>
    <row r="17" spans="1:8" x14ac:dyDescent="0.3">
      <c r="A17" s="8">
        <f t="shared" si="6"/>
        <v>10</v>
      </c>
      <c r="B17" s="18">
        <v>41979.32</v>
      </c>
      <c r="C17" s="18">
        <f t="shared" si="0"/>
        <v>46349.367212000005</v>
      </c>
      <c r="D17" s="18">
        <f t="shared" si="1"/>
        <v>3862.4472676666669</v>
      </c>
      <c r="E17" s="19">
        <f t="shared" si="2"/>
        <v>23.45615749595142</v>
      </c>
      <c r="F17" s="19">
        <f t="shared" si="3"/>
        <v>11.72807874797571</v>
      </c>
      <c r="G17" s="19">
        <f t="shared" si="4"/>
        <v>4.6912314991902839</v>
      </c>
      <c r="H17" s="20">
        <f t="shared" si="5"/>
        <v>22.28334962115385</v>
      </c>
    </row>
    <row r="18" spans="1:8" x14ac:dyDescent="0.3">
      <c r="A18" s="8">
        <f t="shared" si="6"/>
        <v>11</v>
      </c>
      <c r="B18" s="18">
        <v>42344.53</v>
      </c>
      <c r="C18" s="18">
        <f t="shared" si="0"/>
        <v>46752.595572999999</v>
      </c>
      <c r="D18" s="18">
        <f t="shared" si="1"/>
        <v>3896.0496310833332</v>
      </c>
      <c r="E18" s="19">
        <f t="shared" si="2"/>
        <v>23.660220431680163</v>
      </c>
      <c r="F18" s="19">
        <f t="shared" si="3"/>
        <v>11.830110215840081</v>
      </c>
      <c r="G18" s="19">
        <f t="shared" si="4"/>
        <v>4.7320440863360327</v>
      </c>
      <c r="H18" s="20">
        <f t="shared" si="5"/>
        <v>22.477209410096155</v>
      </c>
    </row>
    <row r="19" spans="1:8" x14ac:dyDescent="0.3">
      <c r="A19" s="8">
        <f t="shared" si="6"/>
        <v>12</v>
      </c>
      <c r="B19" s="18">
        <v>43531.68</v>
      </c>
      <c r="C19" s="18">
        <f t="shared" si="0"/>
        <v>48063.327888000007</v>
      </c>
      <c r="D19" s="18">
        <f t="shared" si="1"/>
        <v>4005.2773240000001</v>
      </c>
      <c r="E19" s="19">
        <f t="shared" si="2"/>
        <v>24.323546502024296</v>
      </c>
      <c r="F19" s="19">
        <f t="shared" si="3"/>
        <v>12.161773251012148</v>
      </c>
      <c r="G19" s="19">
        <f t="shared" si="4"/>
        <v>4.8647093004048596</v>
      </c>
      <c r="H19" s="20">
        <f t="shared" si="5"/>
        <v>23.107369176923079</v>
      </c>
    </row>
    <row r="20" spans="1:8" x14ac:dyDescent="0.3">
      <c r="A20" s="8">
        <f t="shared" si="6"/>
        <v>13</v>
      </c>
      <c r="B20" s="18">
        <v>43855.73</v>
      </c>
      <c r="C20" s="18">
        <f t="shared" si="0"/>
        <v>48421.111493000004</v>
      </c>
      <c r="D20" s="18">
        <f t="shared" si="1"/>
        <v>4035.0926244166671</v>
      </c>
      <c r="E20" s="19">
        <f t="shared" si="2"/>
        <v>24.504611079453444</v>
      </c>
      <c r="F20" s="19">
        <f t="shared" si="3"/>
        <v>12.252305539726722</v>
      </c>
      <c r="G20" s="19">
        <f t="shared" si="4"/>
        <v>4.9009222158906889</v>
      </c>
      <c r="H20" s="20">
        <f t="shared" si="5"/>
        <v>23.279380525480772</v>
      </c>
    </row>
    <row r="21" spans="1:8" x14ac:dyDescent="0.3">
      <c r="A21" s="8">
        <f t="shared" si="6"/>
        <v>14</v>
      </c>
      <c r="B21" s="18">
        <v>45002.64</v>
      </c>
      <c r="C21" s="18">
        <f t="shared" si="0"/>
        <v>49687.414823999999</v>
      </c>
      <c r="D21" s="18">
        <f t="shared" si="1"/>
        <v>4140.617902</v>
      </c>
      <c r="E21" s="19">
        <f t="shared" si="2"/>
        <v>25.145452846153844</v>
      </c>
      <c r="F21" s="19">
        <f t="shared" si="3"/>
        <v>12.572726423076922</v>
      </c>
      <c r="G21" s="19">
        <f t="shared" si="4"/>
        <v>5.0290905692307692</v>
      </c>
      <c r="H21" s="20">
        <f t="shared" si="5"/>
        <v>23.888180203846154</v>
      </c>
    </row>
    <row r="22" spans="1:8" x14ac:dyDescent="0.3">
      <c r="A22" s="8">
        <f t="shared" si="6"/>
        <v>15</v>
      </c>
      <c r="B22" s="18">
        <v>45290.97</v>
      </c>
      <c r="C22" s="18">
        <f t="shared" si="0"/>
        <v>50005.759977000002</v>
      </c>
      <c r="D22" s="18">
        <f t="shared" si="1"/>
        <v>4167.1466647500001</v>
      </c>
      <c r="E22" s="19">
        <f t="shared" si="2"/>
        <v>25.306558692813766</v>
      </c>
      <c r="F22" s="19">
        <f t="shared" si="3"/>
        <v>12.653279346406883</v>
      </c>
      <c r="G22" s="19">
        <f t="shared" si="4"/>
        <v>5.0613117385627531</v>
      </c>
      <c r="H22" s="20">
        <f t="shared" si="5"/>
        <v>24.041230758173079</v>
      </c>
    </row>
    <row r="23" spans="1:8" x14ac:dyDescent="0.3">
      <c r="A23" s="8">
        <f t="shared" si="6"/>
        <v>16</v>
      </c>
      <c r="B23" s="18">
        <v>46430.36</v>
      </c>
      <c r="C23" s="18">
        <f t="shared" si="0"/>
        <v>51263.760476000003</v>
      </c>
      <c r="D23" s="18">
        <f t="shared" si="1"/>
        <v>4271.9800396666669</v>
      </c>
      <c r="E23" s="19">
        <f t="shared" si="2"/>
        <v>25.943198621457491</v>
      </c>
      <c r="F23" s="19">
        <f t="shared" si="3"/>
        <v>12.971599310728745</v>
      </c>
      <c r="G23" s="19">
        <f t="shared" si="4"/>
        <v>5.1886397242914981</v>
      </c>
      <c r="H23" s="20">
        <f t="shared" si="5"/>
        <v>24.646038690384618</v>
      </c>
    </row>
    <row r="24" spans="1:8" x14ac:dyDescent="0.3">
      <c r="A24" s="8">
        <f t="shared" si="6"/>
        <v>17</v>
      </c>
      <c r="B24" s="18">
        <v>46711.49</v>
      </c>
      <c r="C24" s="18">
        <f t="shared" si="0"/>
        <v>51574.156109000003</v>
      </c>
      <c r="D24" s="18">
        <f t="shared" si="1"/>
        <v>4297.8463424166666</v>
      </c>
      <c r="E24" s="19">
        <f t="shared" si="2"/>
        <v>26.100281431680163</v>
      </c>
      <c r="F24" s="19">
        <f t="shared" si="3"/>
        <v>13.050140715840081</v>
      </c>
      <c r="G24" s="19">
        <f t="shared" si="4"/>
        <v>5.2200562863360327</v>
      </c>
      <c r="H24" s="20">
        <f t="shared" si="5"/>
        <v>24.795267360096155</v>
      </c>
    </row>
    <row r="25" spans="1:8" x14ac:dyDescent="0.3">
      <c r="A25" s="8">
        <f t="shared" si="6"/>
        <v>18</v>
      </c>
      <c r="B25" s="18">
        <v>47814.93</v>
      </c>
      <c r="C25" s="18">
        <f t="shared" si="0"/>
        <v>52792.464213000007</v>
      </c>
      <c r="D25" s="18">
        <f t="shared" si="1"/>
        <v>4399.3720177499999</v>
      </c>
      <c r="E25" s="19">
        <f t="shared" si="2"/>
        <v>26.716834115890691</v>
      </c>
      <c r="F25" s="19">
        <f t="shared" si="3"/>
        <v>13.358417057945346</v>
      </c>
      <c r="G25" s="19">
        <f t="shared" si="4"/>
        <v>5.3433668231781386</v>
      </c>
      <c r="H25" s="20">
        <f t="shared" si="5"/>
        <v>25.380992410096155</v>
      </c>
    </row>
    <row r="26" spans="1:8" x14ac:dyDescent="0.3">
      <c r="A26" s="8">
        <f t="shared" si="6"/>
        <v>19</v>
      </c>
      <c r="B26" s="18">
        <v>48061.919999999998</v>
      </c>
      <c r="C26" s="18">
        <f t="shared" si="0"/>
        <v>53065.165872000005</v>
      </c>
      <c r="D26" s="18">
        <f t="shared" si="1"/>
        <v>4422.0971559999998</v>
      </c>
      <c r="E26" s="19">
        <f t="shared" si="2"/>
        <v>26.854841028340083</v>
      </c>
      <c r="F26" s="19">
        <f t="shared" si="3"/>
        <v>13.427420514170041</v>
      </c>
      <c r="G26" s="19">
        <f t="shared" si="4"/>
        <v>5.3709682056680164</v>
      </c>
      <c r="H26" s="20">
        <f t="shared" si="5"/>
        <v>25.512098976923081</v>
      </c>
    </row>
    <row r="27" spans="1:8" x14ac:dyDescent="0.3">
      <c r="A27" s="8">
        <f t="shared" si="6"/>
        <v>20</v>
      </c>
      <c r="B27" s="18">
        <v>49133.120000000003</v>
      </c>
      <c r="C27" s="18">
        <f t="shared" si="0"/>
        <v>54247.877792000007</v>
      </c>
      <c r="D27" s="18">
        <f t="shared" si="1"/>
        <v>4520.6564826666672</v>
      </c>
      <c r="E27" s="19">
        <f t="shared" si="2"/>
        <v>27.453379449392717</v>
      </c>
      <c r="F27" s="19">
        <f t="shared" si="3"/>
        <v>13.726689724696358</v>
      </c>
      <c r="G27" s="19">
        <f t="shared" si="4"/>
        <v>5.4906758898785437</v>
      </c>
      <c r="H27" s="20">
        <f t="shared" si="5"/>
        <v>26.08071047692308</v>
      </c>
    </row>
    <row r="28" spans="1:8" x14ac:dyDescent="0.3">
      <c r="A28" s="8">
        <f t="shared" si="6"/>
        <v>21</v>
      </c>
      <c r="B28" s="18">
        <v>49349.71</v>
      </c>
      <c r="C28" s="18">
        <f t="shared" si="0"/>
        <v>54487.014811000001</v>
      </c>
      <c r="D28" s="18">
        <f t="shared" si="1"/>
        <v>4540.5845675833334</v>
      </c>
      <c r="E28" s="19">
        <f t="shared" si="2"/>
        <v>27.574400207995954</v>
      </c>
      <c r="F28" s="19">
        <f t="shared" si="3"/>
        <v>13.787200103997977</v>
      </c>
      <c r="G28" s="19">
        <f t="shared" si="4"/>
        <v>5.5148800415991905</v>
      </c>
      <c r="H28" s="20">
        <f t="shared" si="5"/>
        <v>26.195680197596154</v>
      </c>
    </row>
    <row r="29" spans="1:8" x14ac:dyDescent="0.3">
      <c r="A29" s="8">
        <f t="shared" si="6"/>
        <v>22</v>
      </c>
      <c r="B29" s="18">
        <v>50417.63</v>
      </c>
      <c r="C29" s="18">
        <f t="shared" si="0"/>
        <v>55666.105283000004</v>
      </c>
      <c r="D29" s="18">
        <f t="shared" si="1"/>
        <v>4638.842106916667</v>
      </c>
      <c r="E29" s="19">
        <f t="shared" si="2"/>
        <v>28.171105912449395</v>
      </c>
      <c r="F29" s="19">
        <f t="shared" si="3"/>
        <v>14.085552956224697</v>
      </c>
      <c r="G29" s="19">
        <f t="shared" si="4"/>
        <v>5.6342211824898794</v>
      </c>
      <c r="H29" s="20">
        <f t="shared" si="5"/>
        <v>26.762550616826925</v>
      </c>
    </row>
    <row r="30" spans="1:8" x14ac:dyDescent="0.3">
      <c r="A30" s="8">
        <f t="shared" si="6"/>
        <v>23</v>
      </c>
      <c r="B30" s="18">
        <v>52161.37</v>
      </c>
      <c r="C30" s="18">
        <f t="shared" si="0"/>
        <v>57591.368617000007</v>
      </c>
      <c r="D30" s="18">
        <f t="shared" si="1"/>
        <v>4799.2807180833333</v>
      </c>
      <c r="E30" s="19">
        <f t="shared" si="2"/>
        <v>29.14542946204454</v>
      </c>
      <c r="F30" s="19">
        <f t="shared" si="3"/>
        <v>14.57271473102227</v>
      </c>
      <c r="G30" s="19">
        <f t="shared" si="4"/>
        <v>5.8290858924089077</v>
      </c>
      <c r="H30" s="20">
        <f t="shared" si="5"/>
        <v>27.688157988942312</v>
      </c>
    </row>
    <row r="31" spans="1:8" x14ac:dyDescent="0.3">
      <c r="A31" s="8">
        <f t="shared" si="6"/>
        <v>24</v>
      </c>
      <c r="B31" s="18">
        <v>53886.33</v>
      </c>
      <c r="C31" s="18">
        <f t="shared" si="0"/>
        <v>59495.896953000003</v>
      </c>
      <c r="D31" s="18">
        <f t="shared" si="1"/>
        <v>4957.9914127500006</v>
      </c>
      <c r="E31" s="19">
        <f t="shared" si="2"/>
        <v>30.109259591599191</v>
      </c>
      <c r="F31" s="19">
        <f t="shared" si="3"/>
        <v>15.054629795799595</v>
      </c>
      <c r="G31" s="19">
        <f t="shared" si="4"/>
        <v>6.0218519183198378</v>
      </c>
      <c r="H31" s="20">
        <f t="shared" si="5"/>
        <v>28.603796612019231</v>
      </c>
    </row>
    <row r="32" spans="1:8" x14ac:dyDescent="0.3">
      <c r="A32" s="8">
        <f t="shared" si="6"/>
        <v>25</v>
      </c>
      <c r="B32" s="18">
        <v>54002.9</v>
      </c>
      <c r="C32" s="18">
        <f t="shared" si="0"/>
        <v>59624.601890000005</v>
      </c>
      <c r="D32" s="18">
        <f t="shared" si="1"/>
        <v>4968.7168241666668</v>
      </c>
      <c r="E32" s="19">
        <f t="shared" si="2"/>
        <v>30.174393669028344</v>
      </c>
      <c r="F32" s="19">
        <f t="shared" si="3"/>
        <v>15.087196834514172</v>
      </c>
      <c r="G32" s="19">
        <f t="shared" si="4"/>
        <v>6.0348787338056686</v>
      </c>
      <c r="H32" s="20">
        <f t="shared" si="5"/>
        <v>28.665673985576927</v>
      </c>
    </row>
    <row r="33" spans="1:8" x14ac:dyDescent="0.3">
      <c r="A33" s="8">
        <f t="shared" si="6"/>
        <v>26</v>
      </c>
      <c r="B33" s="18">
        <v>54093.52</v>
      </c>
      <c r="C33" s="18">
        <f t="shared" si="0"/>
        <v>59724.655432</v>
      </c>
      <c r="D33" s="18">
        <f t="shared" si="1"/>
        <v>4977.054619333333</v>
      </c>
      <c r="E33" s="19">
        <f t="shared" si="2"/>
        <v>30.225028052631579</v>
      </c>
      <c r="F33" s="19">
        <f t="shared" si="3"/>
        <v>15.11251402631579</v>
      </c>
      <c r="G33" s="19">
        <f t="shared" si="4"/>
        <v>6.0450056105263155</v>
      </c>
      <c r="H33" s="20">
        <f t="shared" si="5"/>
        <v>28.71377665</v>
      </c>
    </row>
    <row r="34" spans="1:8" x14ac:dyDescent="0.3">
      <c r="A34" s="8">
        <f t="shared" si="6"/>
        <v>27</v>
      </c>
      <c r="B34" s="18">
        <v>54196.28</v>
      </c>
      <c r="C34" s="18">
        <f t="shared" si="0"/>
        <v>59838.112748</v>
      </c>
      <c r="D34" s="18">
        <f t="shared" si="1"/>
        <v>4986.5093956666669</v>
      </c>
      <c r="E34" s="19">
        <f t="shared" si="2"/>
        <v>30.282445722672065</v>
      </c>
      <c r="F34" s="19">
        <f t="shared" si="3"/>
        <v>15.141222861336033</v>
      </c>
      <c r="G34" s="19">
        <f t="shared" si="4"/>
        <v>6.0564891445344129</v>
      </c>
      <c r="H34" s="20">
        <f t="shared" si="5"/>
        <v>28.768323436538463</v>
      </c>
    </row>
    <row r="35" spans="1:8" x14ac:dyDescent="0.3">
      <c r="A35" s="8">
        <f t="shared" si="6"/>
        <v>28</v>
      </c>
      <c r="B35" s="18">
        <v>54274.09</v>
      </c>
      <c r="C35" s="18">
        <f t="shared" si="0"/>
        <v>59924.022769000003</v>
      </c>
      <c r="D35" s="18">
        <f t="shared" si="1"/>
        <v>4993.668564083333</v>
      </c>
      <c r="E35" s="19">
        <f t="shared" si="2"/>
        <v>30.325922453947371</v>
      </c>
      <c r="F35" s="19">
        <f t="shared" si="3"/>
        <v>15.162961226973685</v>
      </c>
      <c r="G35" s="19">
        <f t="shared" si="4"/>
        <v>6.0651844907894743</v>
      </c>
      <c r="H35" s="20">
        <f t="shared" si="5"/>
        <v>28.809626331250001</v>
      </c>
    </row>
    <row r="36" spans="1:8" x14ac:dyDescent="0.3">
      <c r="A36" s="8">
        <f t="shared" si="6"/>
        <v>29</v>
      </c>
      <c r="B36" s="18">
        <v>54346.14</v>
      </c>
      <c r="C36" s="18">
        <f t="shared" si="0"/>
        <v>60003.573174000005</v>
      </c>
      <c r="D36" s="18">
        <f t="shared" si="1"/>
        <v>5000.297764500001</v>
      </c>
      <c r="E36" s="19">
        <f t="shared" si="2"/>
        <v>30.366180756072875</v>
      </c>
      <c r="F36" s="19">
        <f t="shared" si="3"/>
        <v>15.183090378036438</v>
      </c>
      <c r="G36" s="19">
        <f t="shared" si="4"/>
        <v>6.0732361512145747</v>
      </c>
      <c r="H36" s="20">
        <f t="shared" si="5"/>
        <v>28.847871718269232</v>
      </c>
    </row>
    <row r="37" spans="1:8" x14ac:dyDescent="0.3">
      <c r="A37" s="8">
        <f t="shared" si="6"/>
        <v>30</v>
      </c>
      <c r="B37" s="18">
        <v>54412.94</v>
      </c>
      <c r="C37" s="18">
        <f t="shared" si="0"/>
        <v>60077.327054000009</v>
      </c>
      <c r="D37" s="18">
        <f t="shared" si="1"/>
        <v>5006.4439211666677</v>
      </c>
      <c r="E37" s="19">
        <f t="shared" si="2"/>
        <v>30.403505594129559</v>
      </c>
      <c r="F37" s="19">
        <f t="shared" si="3"/>
        <v>15.201752797064779</v>
      </c>
      <c r="G37" s="19">
        <f t="shared" si="4"/>
        <v>6.0807011188259121</v>
      </c>
      <c r="H37" s="20">
        <f t="shared" si="5"/>
        <v>28.88333031442308</v>
      </c>
    </row>
    <row r="38" spans="1:8" x14ac:dyDescent="0.3">
      <c r="A38" s="8">
        <f t="shared" si="6"/>
        <v>31</v>
      </c>
      <c r="B38" s="18">
        <v>54474.76</v>
      </c>
      <c r="C38" s="18">
        <f t="shared" si="0"/>
        <v>60145.582516000009</v>
      </c>
      <c r="D38" s="18">
        <f t="shared" si="1"/>
        <v>5012.1318763333338</v>
      </c>
      <c r="E38" s="19">
        <f t="shared" si="2"/>
        <v>30.438047831983809</v>
      </c>
      <c r="F38" s="19">
        <f t="shared" si="3"/>
        <v>15.219023915991905</v>
      </c>
      <c r="G38" s="19">
        <f t="shared" si="4"/>
        <v>6.087609566396762</v>
      </c>
      <c r="H38" s="20">
        <f t="shared" si="5"/>
        <v>28.916145440384621</v>
      </c>
    </row>
    <row r="39" spans="1:8" x14ac:dyDescent="0.3">
      <c r="A39" s="8">
        <f t="shared" si="6"/>
        <v>32</v>
      </c>
      <c r="B39" s="18">
        <v>54532.02</v>
      </c>
      <c r="C39" s="18">
        <f t="shared" si="0"/>
        <v>60208.803282000001</v>
      </c>
      <c r="D39" s="18">
        <f t="shared" si="1"/>
        <v>5017.4002735000004</v>
      </c>
      <c r="E39" s="19">
        <f t="shared" si="2"/>
        <v>30.470042146761134</v>
      </c>
      <c r="F39" s="19">
        <f t="shared" si="3"/>
        <v>15.235021073380567</v>
      </c>
      <c r="G39" s="19">
        <f t="shared" si="4"/>
        <v>6.0940084293522272</v>
      </c>
      <c r="H39" s="20">
        <f t="shared" si="5"/>
        <v>28.946540039423077</v>
      </c>
    </row>
    <row r="40" spans="1:8" x14ac:dyDescent="0.3">
      <c r="A40" s="8">
        <f t="shared" si="6"/>
        <v>33</v>
      </c>
      <c r="B40" s="18">
        <v>54585.02</v>
      </c>
      <c r="C40" s="18">
        <f t="shared" si="0"/>
        <v>60267.320582</v>
      </c>
      <c r="D40" s="18">
        <f t="shared" si="1"/>
        <v>5022.2767151666667</v>
      </c>
      <c r="E40" s="19">
        <f t="shared" si="2"/>
        <v>30.499656164979758</v>
      </c>
      <c r="F40" s="19">
        <f t="shared" si="3"/>
        <v>15.249828082489879</v>
      </c>
      <c r="G40" s="19">
        <f t="shared" si="4"/>
        <v>6.0999312329959512</v>
      </c>
      <c r="H40" s="20">
        <f t="shared" si="5"/>
        <v>28.974673356730769</v>
      </c>
    </row>
    <row r="41" spans="1:8" x14ac:dyDescent="0.3">
      <c r="A41" s="8">
        <f t="shared" si="6"/>
        <v>34</v>
      </c>
      <c r="B41" s="18">
        <v>54634.13</v>
      </c>
      <c r="C41" s="18">
        <f t="shared" si="0"/>
        <v>60321.542933000004</v>
      </c>
      <c r="D41" s="18">
        <f t="shared" si="1"/>
        <v>5026.7952444166667</v>
      </c>
      <c r="E41" s="19">
        <f t="shared" si="2"/>
        <v>30.527096626012149</v>
      </c>
      <c r="F41" s="19">
        <f t="shared" si="3"/>
        <v>15.263548313006075</v>
      </c>
      <c r="G41" s="19">
        <f t="shared" si="4"/>
        <v>6.1054193252024298</v>
      </c>
      <c r="H41" s="20">
        <f t="shared" si="5"/>
        <v>29.000741794711541</v>
      </c>
    </row>
    <row r="42" spans="1:8" x14ac:dyDescent="0.3">
      <c r="A42" s="21">
        <f t="shared" si="6"/>
        <v>35</v>
      </c>
      <c r="B42" s="22">
        <v>54679.57</v>
      </c>
      <c r="C42" s="22">
        <f t="shared" si="0"/>
        <v>60371.713237000004</v>
      </c>
      <c r="D42" s="22">
        <f t="shared" si="1"/>
        <v>5030.9761030833342</v>
      </c>
      <c r="E42" s="23">
        <f t="shared" si="2"/>
        <v>30.55248645597166</v>
      </c>
      <c r="F42" s="23">
        <f t="shared" si="3"/>
        <v>15.27624322798583</v>
      </c>
      <c r="G42" s="23">
        <f t="shared" si="4"/>
        <v>6.1104972911943323</v>
      </c>
      <c r="H42" s="24">
        <f t="shared" si="5"/>
        <v>29.02486213317308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39</v>
      </c>
      <c r="B1" s="1" t="s">
        <v>56</v>
      </c>
    </row>
    <row r="2" spans="1:8" x14ac:dyDescent="0.3">
      <c r="A2" s="4"/>
      <c r="D2" s="3">
        <f>Inhoud!B4</f>
        <v>44896</v>
      </c>
    </row>
    <row r="3" spans="1:8" ht="14.4" x14ac:dyDescent="0.3">
      <c r="A3" s="1"/>
      <c r="B3" s="1"/>
      <c r="C3" s="5" t="s">
        <v>1</v>
      </c>
      <c r="D3" s="37">
        <f>Inhoud!B6</f>
        <v>1.1041000000000001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44896</v>
      </c>
      <c r="D6" s="13">
        <f>C6</f>
        <v>44896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35651.75</v>
      </c>
      <c r="C7" s="18">
        <f t="shared" ref="C7:C42" si="0">B7*$D$3</f>
        <v>39363.097175000003</v>
      </c>
      <c r="D7" s="18">
        <f t="shared" ref="D7:D42" si="1">B7/12*$D$3</f>
        <v>3280.2580979166669</v>
      </c>
      <c r="E7" s="19">
        <f t="shared" ref="E7:E42" si="2">C7/1976</f>
        <v>19.920595736336033</v>
      </c>
      <c r="F7" s="19">
        <f>E7/2</f>
        <v>9.9602978681680163</v>
      </c>
      <c r="G7" s="19">
        <f>E7/5</f>
        <v>3.9841191472672066</v>
      </c>
      <c r="H7" s="20">
        <f>C7/2080</f>
        <v>18.924565949519231</v>
      </c>
    </row>
    <row r="8" spans="1:8" x14ac:dyDescent="0.3">
      <c r="A8" s="8">
        <f>A7+1</f>
        <v>1</v>
      </c>
      <c r="B8" s="18">
        <v>36200.44</v>
      </c>
      <c r="C8" s="18">
        <f t="shared" si="0"/>
        <v>39968.905804000009</v>
      </c>
      <c r="D8" s="18">
        <f t="shared" si="1"/>
        <v>3330.7421503333335</v>
      </c>
      <c r="E8" s="19">
        <f t="shared" si="2"/>
        <v>20.22717905060729</v>
      </c>
      <c r="F8" s="19">
        <f t="shared" ref="F8:F42" si="3">E8/2</f>
        <v>10.113589525303645</v>
      </c>
      <c r="G8" s="19">
        <f t="shared" ref="G8:G42" si="4">E8/5</f>
        <v>4.0454358101214583</v>
      </c>
      <c r="H8" s="20">
        <f t="shared" ref="H8:H42" si="5">C8/2080</f>
        <v>19.215820098076929</v>
      </c>
    </row>
    <row r="9" spans="1:8" x14ac:dyDescent="0.3">
      <c r="A9" s="8">
        <f t="shared" ref="A9:A42" si="6">A8+1</f>
        <v>2</v>
      </c>
      <c r="B9" s="18">
        <v>36748.589999999997</v>
      </c>
      <c r="C9" s="18">
        <f t="shared" si="0"/>
        <v>40574.118218999996</v>
      </c>
      <c r="D9" s="18">
        <f t="shared" si="1"/>
        <v>3381.1765182499998</v>
      </c>
      <c r="E9" s="19">
        <f t="shared" si="2"/>
        <v>20.533460637145748</v>
      </c>
      <c r="F9" s="19">
        <f t="shared" si="3"/>
        <v>10.266730318572874</v>
      </c>
      <c r="G9" s="19">
        <f t="shared" si="4"/>
        <v>4.1066921274291497</v>
      </c>
      <c r="H9" s="20">
        <f t="shared" si="5"/>
        <v>19.506787605288459</v>
      </c>
    </row>
    <row r="10" spans="1:8" x14ac:dyDescent="0.3">
      <c r="A10" s="8">
        <f t="shared" si="6"/>
        <v>3</v>
      </c>
      <c r="B10" s="18">
        <v>37482.53</v>
      </c>
      <c r="C10" s="18">
        <f t="shared" si="0"/>
        <v>41384.461372999998</v>
      </c>
      <c r="D10" s="18">
        <f t="shared" si="1"/>
        <v>3448.7051144166667</v>
      </c>
      <c r="E10" s="19">
        <f t="shared" si="2"/>
        <v>20.943553326417003</v>
      </c>
      <c r="F10" s="19">
        <f t="shared" si="3"/>
        <v>10.471776663208502</v>
      </c>
      <c r="G10" s="19">
        <f t="shared" si="4"/>
        <v>4.1887106652834003</v>
      </c>
      <c r="H10" s="20">
        <f t="shared" si="5"/>
        <v>19.896375660096155</v>
      </c>
    </row>
    <row r="11" spans="1:8" x14ac:dyDescent="0.3">
      <c r="A11" s="8">
        <f t="shared" si="6"/>
        <v>4</v>
      </c>
      <c r="B11" s="18">
        <v>38012.5</v>
      </c>
      <c r="C11" s="18">
        <f t="shared" si="0"/>
        <v>41969.60125</v>
      </c>
      <c r="D11" s="18">
        <f t="shared" si="1"/>
        <v>3497.4667708333336</v>
      </c>
      <c r="E11" s="19">
        <f t="shared" si="2"/>
        <v>21.239676745951417</v>
      </c>
      <c r="F11" s="19">
        <f t="shared" si="3"/>
        <v>10.619838372975709</v>
      </c>
      <c r="G11" s="19">
        <f t="shared" si="4"/>
        <v>4.2479353491902838</v>
      </c>
      <c r="H11" s="20">
        <f t="shared" si="5"/>
        <v>20.177692908653846</v>
      </c>
    </row>
    <row r="12" spans="1:8" x14ac:dyDescent="0.3">
      <c r="A12" s="8">
        <f t="shared" si="6"/>
        <v>5</v>
      </c>
      <c r="B12" s="18">
        <v>38979.5</v>
      </c>
      <c r="C12" s="18">
        <f t="shared" si="0"/>
        <v>43037.265950000001</v>
      </c>
      <c r="D12" s="18">
        <f t="shared" si="1"/>
        <v>3586.4388291666669</v>
      </c>
      <c r="E12" s="19">
        <f t="shared" si="2"/>
        <v>21.779992889676112</v>
      </c>
      <c r="F12" s="19">
        <f t="shared" si="3"/>
        <v>10.889996444838056</v>
      </c>
      <c r="G12" s="19">
        <f t="shared" si="4"/>
        <v>4.3559985779352228</v>
      </c>
      <c r="H12" s="20">
        <f t="shared" si="5"/>
        <v>20.69099324519231</v>
      </c>
    </row>
    <row r="13" spans="1:8" x14ac:dyDescent="0.3">
      <c r="A13" s="8">
        <f t="shared" si="6"/>
        <v>6</v>
      </c>
      <c r="B13" s="18">
        <v>39458.129999999997</v>
      </c>
      <c r="C13" s="18">
        <f t="shared" si="0"/>
        <v>43565.721333000001</v>
      </c>
      <c r="D13" s="18">
        <f t="shared" si="1"/>
        <v>3630.4767777500001</v>
      </c>
      <c r="E13" s="19">
        <f t="shared" si="2"/>
        <v>22.047429824392712</v>
      </c>
      <c r="F13" s="19">
        <f t="shared" si="3"/>
        <v>11.023714912196356</v>
      </c>
      <c r="G13" s="19">
        <f t="shared" si="4"/>
        <v>4.4094859648785425</v>
      </c>
      <c r="H13" s="20">
        <f t="shared" si="5"/>
        <v>20.945058333173076</v>
      </c>
    </row>
    <row r="14" spans="1:8" x14ac:dyDescent="0.3">
      <c r="A14" s="8">
        <f t="shared" si="6"/>
        <v>7</v>
      </c>
      <c r="B14" s="18">
        <v>40374.5</v>
      </c>
      <c r="C14" s="18">
        <f t="shared" si="0"/>
        <v>44577.48545</v>
      </c>
      <c r="D14" s="18">
        <f t="shared" si="1"/>
        <v>3714.7904541666667</v>
      </c>
      <c r="E14" s="19">
        <f t="shared" si="2"/>
        <v>22.559456199392713</v>
      </c>
      <c r="F14" s="19">
        <f t="shared" si="3"/>
        <v>11.279728099696356</v>
      </c>
      <c r="G14" s="19">
        <f t="shared" si="4"/>
        <v>4.5118912398785422</v>
      </c>
      <c r="H14" s="20">
        <f t="shared" si="5"/>
        <v>21.431483389423079</v>
      </c>
    </row>
    <row r="15" spans="1:8" x14ac:dyDescent="0.3">
      <c r="A15" s="8">
        <f t="shared" si="6"/>
        <v>8</v>
      </c>
      <c r="B15" s="18">
        <v>41226.31</v>
      </c>
      <c r="C15" s="18">
        <f t="shared" si="0"/>
        <v>45517.968870999997</v>
      </c>
      <c r="D15" s="18">
        <f t="shared" si="1"/>
        <v>3793.1640725833336</v>
      </c>
      <c r="E15" s="19">
        <f t="shared" si="2"/>
        <v>23.035409347672065</v>
      </c>
      <c r="F15" s="19">
        <f t="shared" si="3"/>
        <v>11.517704673836032</v>
      </c>
      <c r="G15" s="19">
        <f t="shared" si="4"/>
        <v>4.6070818695344133</v>
      </c>
      <c r="H15" s="20">
        <f t="shared" si="5"/>
        <v>21.883638880288458</v>
      </c>
    </row>
    <row r="16" spans="1:8" x14ac:dyDescent="0.3">
      <c r="A16" s="8">
        <f t="shared" si="6"/>
        <v>9</v>
      </c>
      <c r="B16" s="18">
        <v>41671.410000000003</v>
      </c>
      <c r="C16" s="18">
        <f t="shared" si="0"/>
        <v>46009.403781000008</v>
      </c>
      <c r="D16" s="18">
        <f t="shared" si="1"/>
        <v>3834.1169817500004</v>
      </c>
      <c r="E16" s="19">
        <f t="shared" si="2"/>
        <v>23.284111225202434</v>
      </c>
      <c r="F16" s="19">
        <f t="shared" si="3"/>
        <v>11.642055612601217</v>
      </c>
      <c r="G16" s="19">
        <f t="shared" si="4"/>
        <v>4.6568222450404866</v>
      </c>
      <c r="H16" s="20">
        <f t="shared" si="5"/>
        <v>22.119905663942312</v>
      </c>
    </row>
    <row r="17" spans="1:8" x14ac:dyDescent="0.3">
      <c r="A17" s="8">
        <f t="shared" si="6"/>
        <v>10</v>
      </c>
      <c r="B17" s="18">
        <v>42907.69</v>
      </c>
      <c r="C17" s="18">
        <f t="shared" si="0"/>
        <v>47374.380529000009</v>
      </c>
      <c r="D17" s="18">
        <f t="shared" si="1"/>
        <v>3947.8650440833335</v>
      </c>
      <c r="E17" s="19">
        <f t="shared" si="2"/>
        <v>23.974888931680166</v>
      </c>
      <c r="F17" s="19">
        <f t="shared" si="3"/>
        <v>11.987444465840083</v>
      </c>
      <c r="G17" s="19">
        <f t="shared" si="4"/>
        <v>4.794977786336033</v>
      </c>
      <c r="H17" s="20">
        <f t="shared" si="5"/>
        <v>22.776144485096157</v>
      </c>
    </row>
    <row r="18" spans="1:8" x14ac:dyDescent="0.3">
      <c r="A18" s="8">
        <f t="shared" si="6"/>
        <v>11</v>
      </c>
      <c r="B18" s="18">
        <v>43272.89</v>
      </c>
      <c r="C18" s="18">
        <f t="shared" si="0"/>
        <v>47777.597849000005</v>
      </c>
      <c r="D18" s="18">
        <f t="shared" si="1"/>
        <v>3981.466487416667</v>
      </c>
      <c r="E18" s="19">
        <f t="shared" si="2"/>
        <v>24.178946279858302</v>
      </c>
      <c r="F18" s="19">
        <f t="shared" si="3"/>
        <v>12.089473139929151</v>
      </c>
      <c r="G18" s="19">
        <f t="shared" si="4"/>
        <v>4.83578925597166</v>
      </c>
      <c r="H18" s="20">
        <f t="shared" si="5"/>
        <v>22.969998965865386</v>
      </c>
    </row>
    <row r="19" spans="1:8" x14ac:dyDescent="0.3">
      <c r="A19" s="8">
        <f t="shared" si="6"/>
        <v>12</v>
      </c>
      <c r="B19" s="18">
        <v>44499.72</v>
      </c>
      <c r="C19" s="18">
        <f t="shared" si="0"/>
        <v>49132.140852000004</v>
      </c>
      <c r="D19" s="18">
        <f t="shared" si="1"/>
        <v>4094.3450710000002</v>
      </c>
      <c r="E19" s="19">
        <f t="shared" si="2"/>
        <v>24.864443751012146</v>
      </c>
      <c r="F19" s="19">
        <f t="shared" si="3"/>
        <v>12.432221875506073</v>
      </c>
      <c r="G19" s="19">
        <f t="shared" si="4"/>
        <v>4.9728887502024293</v>
      </c>
      <c r="H19" s="20">
        <f t="shared" si="5"/>
        <v>23.621221563461539</v>
      </c>
    </row>
    <row r="20" spans="1:8" x14ac:dyDescent="0.3">
      <c r="A20" s="8">
        <f t="shared" si="6"/>
        <v>13</v>
      </c>
      <c r="B20" s="18">
        <v>44822.91</v>
      </c>
      <c r="C20" s="18">
        <f t="shared" si="0"/>
        <v>49488.974931000004</v>
      </c>
      <c r="D20" s="18">
        <f t="shared" si="1"/>
        <v>4124.081244250001</v>
      </c>
      <c r="E20" s="19">
        <f t="shared" si="2"/>
        <v>25.04502779908907</v>
      </c>
      <c r="F20" s="19">
        <f t="shared" si="3"/>
        <v>12.522513899544535</v>
      </c>
      <c r="G20" s="19">
        <f t="shared" si="4"/>
        <v>5.0090055598178136</v>
      </c>
      <c r="H20" s="20">
        <f t="shared" si="5"/>
        <v>23.792776409134618</v>
      </c>
    </row>
    <row r="21" spans="1:8" x14ac:dyDescent="0.3">
      <c r="A21" s="8">
        <f t="shared" si="6"/>
        <v>14</v>
      </c>
      <c r="B21" s="18">
        <v>46009.52</v>
      </c>
      <c r="C21" s="18">
        <f t="shared" si="0"/>
        <v>50799.111032000001</v>
      </c>
      <c r="D21" s="18">
        <f t="shared" si="1"/>
        <v>4233.2592526666667</v>
      </c>
      <c r="E21" s="19">
        <f t="shared" si="2"/>
        <v>25.708052141700406</v>
      </c>
      <c r="F21" s="19">
        <f t="shared" si="3"/>
        <v>12.854026070850203</v>
      </c>
      <c r="G21" s="19">
        <f t="shared" si="4"/>
        <v>5.1416104283400816</v>
      </c>
      <c r="H21" s="20">
        <f t="shared" si="5"/>
        <v>24.422649534615385</v>
      </c>
    </row>
    <row r="22" spans="1:8" x14ac:dyDescent="0.3">
      <c r="A22" s="8">
        <f t="shared" si="6"/>
        <v>15</v>
      </c>
      <c r="B22" s="18">
        <v>46294.239999999998</v>
      </c>
      <c r="C22" s="18">
        <f t="shared" si="0"/>
        <v>51113.470384</v>
      </c>
      <c r="D22" s="18">
        <f t="shared" si="1"/>
        <v>4259.4558653333333</v>
      </c>
      <c r="E22" s="19">
        <f t="shared" si="2"/>
        <v>25.867140882591094</v>
      </c>
      <c r="F22" s="19">
        <f t="shared" si="3"/>
        <v>12.933570441295547</v>
      </c>
      <c r="G22" s="19">
        <f t="shared" si="4"/>
        <v>5.1734281765182191</v>
      </c>
      <c r="H22" s="20">
        <f t="shared" si="5"/>
        <v>24.573783838461537</v>
      </c>
    </row>
    <row r="23" spans="1:8" x14ac:dyDescent="0.3">
      <c r="A23" s="8">
        <f t="shared" si="6"/>
        <v>16</v>
      </c>
      <c r="B23" s="18">
        <v>47473.32</v>
      </c>
      <c r="C23" s="18">
        <f t="shared" si="0"/>
        <v>52415.292612000005</v>
      </c>
      <c r="D23" s="18">
        <f t="shared" si="1"/>
        <v>4367.9410510000007</v>
      </c>
      <c r="E23" s="19">
        <f t="shared" si="2"/>
        <v>26.525957799595144</v>
      </c>
      <c r="F23" s="19">
        <f t="shared" si="3"/>
        <v>13.262978899797572</v>
      </c>
      <c r="G23" s="19">
        <f t="shared" si="4"/>
        <v>5.3051915599190291</v>
      </c>
      <c r="H23" s="20">
        <f t="shared" si="5"/>
        <v>25.199659909615388</v>
      </c>
    </row>
    <row r="24" spans="1:8" x14ac:dyDescent="0.3">
      <c r="A24" s="8">
        <f t="shared" si="6"/>
        <v>17</v>
      </c>
      <c r="B24" s="18">
        <v>47750.89</v>
      </c>
      <c r="C24" s="18">
        <f t="shared" si="0"/>
        <v>52721.757649000006</v>
      </c>
      <c r="D24" s="18">
        <f t="shared" si="1"/>
        <v>4393.4798040833339</v>
      </c>
      <c r="E24" s="19">
        <f t="shared" si="2"/>
        <v>26.681051441801621</v>
      </c>
      <c r="F24" s="19">
        <f t="shared" si="3"/>
        <v>13.340525720900811</v>
      </c>
      <c r="G24" s="19">
        <f t="shared" si="4"/>
        <v>5.3362102883603244</v>
      </c>
      <c r="H24" s="20">
        <f t="shared" si="5"/>
        <v>25.346998869711541</v>
      </c>
    </row>
    <row r="25" spans="1:8" x14ac:dyDescent="0.3">
      <c r="A25" s="8">
        <f t="shared" si="6"/>
        <v>18</v>
      </c>
      <c r="B25" s="18">
        <v>49138.97</v>
      </c>
      <c r="C25" s="18">
        <f t="shared" si="0"/>
        <v>54254.336777000004</v>
      </c>
      <c r="D25" s="18">
        <f t="shared" si="1"/>
        <v>4521.1947314166673</v>
      </c>
      <c r="E25" s="19">
        <f t="shared" si="2"/>
        <v>27.456648166497978</v>
      </c>
      <c r="F25" s="19">
        <f t="shared" si="3"/>
        <v>13.728324083248989</v>
      </c>
      <c r="G25" s="19">
        <f t="shared" si="4"/>
        <v>5.4913296332995953</v>
      </c>
      <c r="H25" s="20">
        <f t="shared" si="5"/>
        <v>26.083815758173078</v>
      </c>
    </row>
    <row r="26" spans="1:8" x14ac:dyDescent="0.3">
      <c r="A26" s="8">
        <f t="shared" si="6"/>
        <v>19</v>
      </c>
      <c r="B26" s="18">
        <v>49150.47</v>
      </c>
      <c r="C26" s="18">
        <f t="shared" si="0"/>
        <v>54267.033927000004</v>
      </c>
      <c r="D26" s="18">
        <f t="shared" si="1"/>
        <v>4522.2528272500003</v>
      </c>
      <c r="E26" s="19">
        <f t="shared" si="2"/>
        <v>27.463073849696357</v>
      </c>
      <c r="F26" s="19">
        <f t="shared" si="3"/>
        <v>13.731536924848179</v>
      </c>
      <c r="G26" s="19">
        <f t="shared" si="4"/>
        <v>5.4926147699392711</v>
      </c>
      <c r="H26" s="20">
        <f t="shared" si="5"/>
        <v>26.089920157211541</v>
      </c>
    </row>
    <row r="27" spans="1:8" x14ac:dyDescent="0.3">
      <c r="A27" s="8">
        <f t="shared" si="6"/>
        <v>20</v>
      </c>
      <c r="B27" s="18">
        <v>50956.08</v>
      </c>
      <c r="C27" s="18">
        <f t="shared" si="0"/>
        <v>56260.607928000005</v>
      </c>
      <c r="D27" s="18">
        <f t="shared" si="1"/>
        <v>4688.3839940000007</v>
      </c>
      <c r="E27" s="19">
        <f t="shared" si="2"/>
        <v>28.471967574898787</v>
      </c>
      <c r="F27" s="19">
        <f t="shared" si="3"/>
        <v>14.235983787449394</v>
      </c>
      <c r="G27" s="19">
        <f t="shared" si="4"/>
        <v>5.6943935149797573</v>
      </c>
      <c r="H27" s="20">
        <f t="shared" si="5"/>
        <v>27.04836919615385</v>
      </c>
    </row>
    <row r="28" spans="1:8" x14ac:dyDescent="0.3">
      <c r="A28" s="8">
        <f t="shared" si="6"/>
        <v>21</v>
      </c>
      <c r="B28" s="18">
        <v>50967.53</v>
      </c>
      <c r="C28" s="18">
        <f t="shared" si="0"/>
        <v>56273.249873000001</v>
      </c>
      <c r="D28" s="18">
        <f t="shared" si="1"/>
        <v>4689.4374894166667</v>
      </c>
      <c r="E28" s="19">
        <f t="shared" si="2"/>
        <v>28.478365320344128</v>
      </c>
      <c r="F28" s="19">
        <f t="shared" si="3"/>
        <v>14.239182660172064</v>
      </c>
      <c r="G28" s="19">
        <f t="shared" si="4"/>
        <v>5.695673064068826</v>
      </c>
      <c r="H28" s="20">
        <f t="shared" si="5"/>
        <v>27.054447054326925</v>
      </c>
    </row>
    <row r="29" spans="1:8" x14ac:dyDescent="0.3">
      <c r="A29" s="8">
        <f t="shared" si="6"/>
        <v>22</v>
      </c>
      <c r="B29" s="18">
        <v>52773.14</v>
      </c>
      <c r="C29" s="18">
        <f t="shared" si="0"/>
        <v>58266.823874000002</v>
      </c>
      <c r="D29" s="18">
        <f t="shared" si="1"/>
        <v>4855.5686561666662</v>
      </c>
      <c r="E29" s="19">
        <f t="shared" si="2"/>
        <v>29.487259045546558</v>
      </c>
      <c r="F29" s="19">
        <f t="shared" si="3"/>
        <v>14.743629522773279</v>
      </c>
      <c r="G29" s="19">
        <f t="shared" si="4"/>
        <v>5.8974518091093113</v>
      </c>
      <c r="H29" s="20">
        <f t="shared" si="5"/>
        <v>28.01289609326923</v>
      </c>
    </row>
    <row r="30" spans="1:8" x14ac:dyDescent="0.3">
      <c r="A30" s="8">
        <f t="shared" si="6"/>
        <v>23</v>
      </c>
      <c r="B30" s="18">
        <v>54598.17</v>
      </c>
      <c r="C30" s="18">
        <f t="shared" si="0"/>
        <v>60281.839497000001</v>
      </c>
      <c r="D30" s="18">
        <f t="shared" si="1"/>
        <v>5023.4866247500004</v>
      </c>
      <c r="E30" s="19">
        <f t="shared" si="2"/>
        <v>30.507003794028339</v>
      </c>
      <c r="F30" s="19">
        <f t="shared" si="3"/>
        <v>15.25350189701417</v>
      </c>
      <c r="G30" s="19">
        <f t="shared" si="4"/>
        <v>6.101400758805668</v>
      </c>
      <c r="H30" s="20">
        <f t="shared" si="5"/>
        <v>28.981653604326922</v>
      </c>
    </row>
    <row r="31" spans="1:8" x14ac:dyDescent="0.3">
      <c r="A31" s="8">
        <f t="shared" si="6"/>
        <v>24</v>
      </c>
      <c r="B31" s="18">
        <v>56403.78</v>
      </c>
      <c r="C31" s="18">
        <f t="shared" si="0"/>
        <v>62275.413498000002</v>
      </c>
      <c r="D31" s="18">
        <f t="shared" si="1"/>
        <v>5189.6177914999998</v>
      </c>
      <c r="E31" s="19">
        <f t="shared" si="2"/>
        <v>31.515897519230769</v>
      </c>
      <c r="F31" s="19">
        <f t="shared" si="3"/>
        <v>15.757948759615385</v>
      </c>
      <c r="G31" s="19">
        <f t="shared" si="4"/>
        <v>6.3031795038461542</v>
      </c>
      <c r="H31" s="20">
        <f t="shared" si="5"/>
        <v>29.940102643269231</v>
      </c>
    </row>
    <row r="32" spans="1:8" x14ac:dyDescent="0.3">
      <c r="A32" s="8">
        <f t="shared" si="6"/>
        <v>25</v>
      </c>
      <c r="B32" s="18">
        <v>56525.760000000002</v>
      </c>
      <c r="C32" s="18">
        <f t="shared" si="0"/>
        <v>62410.091616000005</v>
      </c>
      <c r="D32" s="18">
        <f t="shared" si="1"/>
        <v>5200.8409680000013</v>
      </c>
      <c r="E32" s="19">
        <f t="shared" si="2"/>
        <v>31.584054461538464</v>
      </c>
      <c r="F32" s="19">
        <f t="shared" si="3"/>
        <v>15.792027230769232</v>
      </c>
      <c r="G32" s="19">
        <f t="shared" si="4"/>
        <v>6.3168108923076929</v>
      </c>
      <c r="H32" s="20">
        <f t="shared" si="5"/>
        <v>30.004851738461539</v>
      </c>
    </row>
    <row r="33" spans="1:8" x14ac:dyDescent="0.3">
      <c r="A33" s="8">
        <f t="shared" si="6"/>
        <v>26</v>
      </c>
      <c r="B33" s="18">
        <v>56620.62</v>
      </c>
      <c r="C33" s="18">
        <f t="shared" si="0"/>
        <v>62514.82654200001</v>
      </c>
      <c r="D33" s="18">
        <f t="shared" si="1"/>
        <v>5209.5688785000002</v>
      </c>
      <c r="E33" s="19">
        <f t="shared" si="2"/>
        <v>31.637057966599194</v>
      </c>
      <c r="F33" s="19">
        <f t="shared" si="3"/>
        <v>15.818528983299597</v>
      </c>
      <c r="G33" s="19">
        <f t="shared" si="4"/>
        <v>6.3274115933198392</v>
      </c>
      <c r="H33" s="20">
        <f t="shared" si="5"/>
        <v>30.055205068269235</v>
      </c>
    </row>
    <row r="34" spans="1:8" x14ac:dyDescent="0.3">
      <c r="A34" s="8">
        <f t="shared" si="6"/>
        <v>27</v>
      </c>
      <c r="B34" s="18">
        <v>56728.2</v>
      </c>
      <c r="C34" s="18">
        <f t="shared" si="0"/>
        <v>62633.605620000002</v>
      </c>
      <c r="D34" s="18">
        <f t="shared" si="1"/>
        <v>5219.4671349999999</v>
      </c>
      <c r="E34" s="19">
        <f t="shared" si="2"/>
        <v>31.69716883603239</v>
      </c>
      <c r="F34" s="19">
        <f t="shared" si="3"/>
        <v>15.848584418016195</v>
      </c>
      <c r="G34" s="19">
        <f t="shared" si="4"/>
        <v>6.3394337672064776</v>
      </c>
      <c r="H34" s="20">
        <f t="shared" si="5"/>
        <v>30.112310394230771</v>
      </c>
    </row>
    <row r="35" spans="1:8" x14ac:dyDescent="0.3">
      <c r="A35" s="8">
        <f t="shared" si="6"/>
        <v>28</v>
      </c>
      <c r="B35" s="18">
        <v>56809.65</v>
      </c>
      <c r="C35" s="18">
        <f t="shared" si="0"/>
        <v>62723.534565000009</v>
      </c>
      <c r="D35" s="18">
        <f t="shared" si="1"/>
        <v>5226.9612137499998</v>
      </c>
      <c r="E35" s="19">
        <f t="shared" si="2"/>
        <v>31.74267943572875</v>
      </c>
      <c r="F35" s="19">
        <f t="shared" si="3"/>
        <v>15.871339717864375</v>
      </c>
      <c r="G35" s="19">
        <f t="shared" si="4"/>
        <v>6.3485358871457498</v>
      </c>
      <c r="H35" s="20">
        <f t="shared" si="5"/>
        <v>30.15554546394231</v>
      </c>
    </row>
    <row r="36" spans="1:8" x14ac:dyDescent="0.3">
      <c r="A36" s="8">
        <f t="shared" si="6"/>
        <v>29</v>
      </c>
      <c r="B36" s="18">
        <v>56885.06</v>
      </c>
      <c r="C36" s="18">
        <f t="shared" si="0"/>
        <v>62806.794746</v>
      </c>
      <c r="D36" s="18">
        <f t="shared" si="1"/>
        <v>5233.8995621666663</v>
      </c>
      <c r="E36" s="19">
        <f t="shared" si="2"/>
        <v>31.7848151548583</v>
      </c>
      <c r="F36" s="19">
        <f t="shared" si="3"/>
        <v>15.89240757742915</v>
      </c>
      <c r="G36" s="19">
        <f t="shared" si="4"/>
        <v>6.3569630309716603</v>
      </c>
      <c r="H36" s="20">
        <f t="shared" si="5"/>
        <v>30.195574397115383</v>
      </c>
    </row>
    <row r="37" spans="1:8" x14ac:dyDescent="0.3">
      <c r="A37" s="8">
        <f t="shared" si="6"/>
        <v>30</v>
      </c>
      <c r="B37" s="18">
        <v>56954.98</v>
      </c>
      <c r="C37" s="18">
        <f t="shared" si="0"/>
        <v>62883.993418000005</v>
      </c>
      <c r="D37" s="18">
        <f t="shared" si="1"/>
        <v>5240.3327848333347</v>
      </c>
      <c r="E37" s="19">
        <f t="shared" si="2"/>
        <v>31.823883308704456</v>
      </c>
      <c r="F37" s="19">
        <f t="shared" si="3"/>
        <v>15.911941654352228</v>
      </c>
      <c r="G37" s="19">
        <f t="shared" si="4"/>
        <v>6.3647766617408914</v>
      </c>
      <c r="H37" s="20">
        <f t="shared" si="5"/>
        <v>30.232689143269234</v>
      </c>
    </row>
    <row r="38" spans="1:8" x14ac:dyDescent="0.3">
      <c r="A38" s="8">
        <f t="shared" si="6"/>
        <v>31</v>
      </c>
      <c r="B38" s="18">
        <v>57019.69</v>
      </c>
      <c r="C38" s="18">
        <f t="shared" si="0"/>
        <v>62955.439729000005</v>
      </c>
      <c r="D38" s="18">
        <f t="shared" si="1"/>
        <v>5246.2866440833341</v>
      </c>
      <c r="E38" s="19">
        <f t="shared" si="2"/>
        <v>31.860040348684212</v>
      </c>
      <c r="F38" s="19">
        <f t="shared" si="3"/>
        <v>15.930020174342106</v>
      </c>
      <c r="G38" s="19">
        <f t="shared" si="4"/>
        <v>6.3720080697368422</v>
      </c>
      <c r="H38" s="20">
        <f t="shared" si="5"/>
        <v>30.267038331250003</v>
      </c>
    </row>
    <row r="39" spans="1:8" x14ac:dyDescent="0.3">
      <c r="A39" s="8">
        <f t="shared" si="6"/>
        <v>32</v>
      </c>
      <c r="B39" s="18">
        <v>57079.62</v>
      </c>
      <c r="C39" s="18">
        <f t="shared" si="0"/>
        <v>63021.608442000004</v>
      </c>
      <c r="D39" s="18">
        <f t="shared" si="1"/>
        <v>5251.800703500001</v>
      </c>
      <c r="E39" s="19">
        <f t="shared" si="2"/>
        <v>31.893526539473687</v>
      </c>
      <c r="F39" s="19">
        <f t="shared" si="3"/>
        <v>15.946763269736843</v>
      </c>
      <c r="G39" s="19">
        <f t="shared" si="4"/>
        <v>6.3787053078947373</v>
      </c>
      <c r="H39" s="20">
        <f t="shared" si="5"/>
        <v>30.298850212500003</v>
      </c>
    </row>
    <row r="40" spans="1:8" x14ac:dyDescent="0.3">
      <c r="A40" s="8">
        <f t="shared" si="6"/>
        <v>33</v>
      </c>
      <c r="B40" s="18">
        <v>57135.1</v>
      </c>
      <c r="C40" s="18">
        <f t="shared" si="0"/>
        <v>63082.86391</v>
      </c>
      <c r="D40" s="18">
        <f t="shared" si="1"/>
        <v>5256.9053258333333</v>
      </c>
      <c r="E40" s="19">
        <f t="shared" si="2"/>
        <v>31.924526270242914</v>
      </c>
      <c r="F40" s="19">
        <f t="shared" si="3"/>
        <v>15.962263135121457</v>
      </c>
      <c r="G40" s="19">
        <f t="shared" si="4"/>
        <v>6.3849052540485829</v>
      </c>
      <c r="H40" s="20">
        <f t="shared" si="5"/>
        <v>30.328299956730771</v>
      </c>
    </row>
    <row r="41" spans="1:8" x14ac:dyDescent="0.3">
      <c r="A41" s="8">
        <f t="shared" si="6"/>
        <v>34</v>
      </c>
      <c r="B41" s="18">
        <v>57186.51</v>
      </c>
      <c r="C41" s="18">
        <f t="shared" si="0"/>
        <v>63139.625691000008</v>
      </c>
      <c r="D41" s="18">
        <f t="shared" si="1"/>
        <v>5261.6354742500007</v>
      </c>
      <c r="E41" s="19">
        <f t="shared" si="2"/>
        <v>31.953251867914982</v>
      </c>
      <c r="F41" s="19">
        <f t="shared" si="3"/>
        <v>15.976625933957491</v>
      </c>
      <c r="G41" s="19">
        <f t="shared" si="4"/>
        <v>6.3906503735829965</v>
      </c>
      <c r="H41" s="20">
        <f t="shared" si="5"/>
        <v>30.355589274519236</v>
      </c>
    </row>
    <row r="42" spans="1:8" x14ac:dyDescent="0.3">
      <c r="A42" s="21">
        <f t="shared" si="6"/>
        <v>35</v>
      </c>
      <c r="B42" s="22">
        <v>57234.07</v>
      </c>
      <c r="C42" s="22">
        <f t="shared" si="0"/>
        <v>63192.136687000006</v>
      </c>
      <c r="D42" s="22">
        <f t="shared" si="1"/>
        <v>5266.0113905833341</v>
      </c>
      <c r="E42" s="23">
        <f t="shared" si="2"/>
        <v>31.979826258603243</v>
      </c>
      <c r="F42" s="23">
        <f t="shared" si="3"/>
        <v>15.989913129301621</v>
      </c>
      <c r="G42" s="23">
        <f t="shared" si="4"/>
        <v>6.3959652517206482</v>
      </c>
      <c r="H42" s="24">
        <f t="shared" si="5"/>
        <v>30.38083494567308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40</v>
      </c>
      <c r="B1" s="1" t="s">
        <v>57</v>
      </c>
    </row>
    <row r="2" spans="1:8" x14ac:dyDescent="0.3">
      <c r="A2" s="4"/>
      <c r="D2" s="3">
        <f>Inhoud!B4</f>
        <v>44896</v>
      </c>
    </row>
    <row r="3" spans="1:8" ht="14.4" x14ac:dyDescent="0.3">
      <c r="A3" s="1"/>
      <c r="B3" s="1"/>
      <c r="C3" s="5" t="s">
        <v>1</v>
      </c>
      <c r="D3" s="37">
        <f>Inhoud!B6</f>
        <v>1.1041000000000001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44896</v>
      </c>
      <c r="D6" s="13">
        <f>C6</f>
        <v>44896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36802.86</v>
      </c>
      <c r="C7" s="18">
        <f t="shared" ref="C7:C42" si="0">B7*$D$3</f>
        <v>40634.037726000002</v>
      </c>
      <c r="D7" s="18">
        <f t="shared" ref="D7:D42" si="1">B7/12*$D$3</f>
        <v>3386.1698105000005</v>
      </c>
      <c r="E7" s="19">
        <f t="shared" ref="E7:E42" si="2">C7/1976</f>
        <v>20.5637842742915</v>
      </c>
      <c r="F7" s="19">
        <f>E7/2</f>
        <v>10.28189213714575</v>
      </c>
      <c r="G7" s="19">
        <f>E7/5</f>
        <v>4.1127568548582998</v>
      </c>
      <c r="H7" s="20">
        <f>C7/2080</f>
        <v>19.535595060576924</v>
      </c>
    </row>
    <row r="8" spans="1:8" x14ac:dyDescent="0.3">
      <c r="A8" s="8">
        <f>A7+1</f>
        <v>1</v>
      </c>
      <c r="B8" s="18">
        <v>37351.550000000003</v>
      </c>
      <c r="C8" s="18">
        <f t="shared" si="0"/>
        <v>41239.846355000009</v>
      </c>
      <c r="D8" s="18">
        <f t="shared" si="1"/>
        <v>3436.6538629166675</v>
      </c>
      <c r="E8" s="19">
        <f t="shared" si="2"/>
        <v>20.870367588562758</v>
      </c>
      <c r="F8" s="19">
        <f t="shared" ref="F8:F42" si="3">E8/2</f>
        <v>10.435183794281379</v>
      </c>
      <c r="G8" s="19">
        <f t="shared" ref="G8:G42" si="4">E8/5</f>
        <v>4.1740735177125519</v>
      </c>
      <c r="H8" s="20">
        <f t="shared" ref="H8:H42" si="5">C8/2080</f>
        <v>19.826849209134618</v>
      </c>
    </row>
    <row r="9" spans="1:8" x14ac:dyDescent="0.3">
      <c r="A9" s="8">
        <f t="shared" ref="A9:A42" si="6">A8+1</f>
        <v>2</v>
      </c>
      <c r="B9" s="18">
        <v>38058.43</v>
      </c>
      <c r="C9" s="18">
        <f t="shared" si="0"/>
        <v>42020.312563000007</v>
      </c>
      <c r="D9" s="18">
        <f t="shared" si="1"/>
        <v>3501.6927135833334</v>
      </c>
      <c r="E9" s="19">
        <f t="shared" si="2"/>
        <v>21.26534036589069</v>
      </c>
      <c r="F9" s="19">
        <f t="shared" si="3"/>
        <v>10.632670182945345</v>
      </c>
      <c r="G9" s="19">
        <f t="shared" si="4"/>
        <v>4.2530680731781381</v>
      </c>
      <c r="H9" s="20">
        <f t="shared" si="5"/>
        <v>20.202073347596158</v>
      </c>
    </row>
    <row r="10" spans="1:8" x14ac:dyDescent="0.3">
      <c r="A10" s="8">
        <f t="shared" si="6"/>
        <v>3</v>
      </c>
      <c r="B10" s="18">
        <v>38918.42</v>
      </c>
      <c r="C10" s="18">
        <f t="shared" si="0"/>
        <v>42969.827522</v>
      </c>
      <c r="D10" s="18">
        <f t="shared" si="1"/>
        <v>3580.8189601666668</v>
      </c>
      <c r="E10" s="19">
        <f t="shared" si="2"/>
        <v>21.745864130566801</v>
      </c>
      <c r="F10" s="19">
        <f t="shared" si="3"/>
        <v>10.872932065283401</v>
      </c>
      <c r="G10" s="19">
        <f t="shared" si="4"/>
        <v>4.3491728261133602</v>
      </c>
      <c r="H10" s="20">
        <f t="shared" si="5"/>
        <v>20.658570924038461</v>
      </c>
    </row>
    <row r="11" spans="1:8" x14ac:dyDescent="0.3">
      <c r="A11" s="8">
        <f t="shared" si="6"/>
        <v>4</v>
      </c>
      <c r="B11" s="18">
        <v>39481.22</v>
      </c>
      <c r="C11" s="18">
        <f t="shared" si="0"/>
        <v>43591.215002000004</v>
      </c>
      <c r="D11" s="18">
        <f t="shared" si="1"/>
        <v>3632.6012501666673</v>
      </c>
      <c r="E11" s="19">
        <f t="shared" si="2"/>
        <v>22.060331478744942</v>
      </c>
      <c r="F11" s="19">
        <f t="shared" si="3"/>
        <v>11.030165739372471</v>
      </c>
      <c r="G11" s="19">
        <f t="shared" si="4"/>
        <v>4.4120662957489882</v>
      </c>
      <c r="H11" s="20">
        <f t="shared" si="5"/>
        <v>20.957314904807696</v>
      </c>
    </row>
    <row r="12" spans="1:8" x14ac:dyDescent="0.3">
      <c r="A12" s="8">
        <f t="shared" si="6"/>
        <v>5</v>
      </c>
      <c r="B12" s="18">
        <v>40479.620000000003</v>
      </c>
      <c r="C12" s="18">
        <f t="shared" si="0"/>
        <v>44693.548442000007</v>
      </c>
      <c r="D12" s="18">
        <f t="shared" si="1"/>
        <v>3724.4623701666669</v>
      </c>
      <c r="E12" s="19">
        <f t="shared" si="2"/>
        <v>22.618192531376522</v>
      </c>
      <c r="F12" s="19">
        <f t="shared" si="3"/>
        <v>11.309096265688261</v>
      </c>
      <c r="G12" s="19">
        <f t="shared" si="4"/>
        <v>4.5236385062753044</v>
      </c>
      <c r="H12" s="20">
        <f t="shared" si="5"/>
        <v>21.487282904807696</v>
      </c>
    </row>
    <row r="13" spans="1:8" x14ac:dyDescent="0.3">
      <c r="A13" s="8">
        <f t="shared" si="6"/>
        <v>6</v>
      </c>
      <c r="B13" s="18">
        <v>40988.33</v>
      </c>
      <c r="C13" s="18">
        <f t="shared" si="0"/>
        <v>45255.215153000005</v>
      </c>
      <c r="D13" s="18">
        <f t="shared" si="1"/>
        <v>3771.2679294166669</v>
      </c>
      <c r="E13" s="19">
        <f t="shared" si="2"/>
        <v>22.902436818319842</v>
      </c>
      <c r="F13" s="19">
        <f t="shared" si="3"/>
        <v>11.451218409159921</v>
      </c>
      <c r="G13" s="19">
        <f t="shared" si="4"/>
        <v>4.580487363663968</v>
      </c>
      <c r="H13" s="20">
        <f t="shared" si="5"/>
        <v>21.757314977403848</v>
      </c>
    </row>
    <row r="14" spans="1:8" x14ac:dyDescent="0.3">
      <c r="A14" s="8">
        <f t="shared" si="6"/>
        <v>7</v>
      </c>
      <c r="B14" s="18">
        <v>41933.32</v>
      </c>
      <c r="C14" s="18">
        <f t="shared" si="0"/>
        <v>46298.578612000005</v>
      </c>
      <c r="D14" s="18">
        <f t="shared" si="1"/>
        <v>3858.2148843333334</v>
      </c>
      <c r="E14" s="19">
        <f t="shared" si="2"/>
        <v>23.430454763157897</v>
      </c>
      <c r="F14" s="19">
        <f t="shared" si="3"/>
        <v>11.715227381578948</v>
      </c>
      <c r="G14" s="19">
        <f t="shared" si="4"/>
        <v>4.686090952631579</v>
      </c>
      <c r="H14" s="20">
        <f t="shared" si="5"/>
        <v>22.258932025000004</v>
      </c>
    </row>
    <row r="15" spans="1:8" x14ac:dyDescent="0.3">
      <c r="A15" s="8">
        <f t="shared" si="6"/>
        <v>8</v>
      </c>
      <c r="B15" s="18">
        <v>42812.37</v>
      </c>
      <c r="C15" s="18">
        <f t="shared" si="0"/>
        <v>47269.137717000005</v>
      </c>
      <c r="D15" s="18">
        <f t="shared" si="1"/>
        <v>3939.0948097500004</v>
      </c>
      <c r="E15" s="19">
        <f t="shared" si="2"/>
        <v>23.9216283992915</v>
      </c>
      <c r="F15" s="19">
        <f t="shared" si="3"/>
        <v>11.96081419964575</v>
      </c>
      <c r="G15" s="19">
        <f t="shared" si="4"/>
        <v>4.7843256798583003</v>
      </c>
      <c r="H15" s="20">
        <f t="shared" si="5"/>
        <v>22.725546979326925</v>
      </c>
    </row>
    <row r="16" spans="1:8" x14ac:dyDescent="0.3">
      <c r="A16" s="8">
        <f t="shared" si="6"/>
        <v>9</v>
      </c>
      <c r="B16" s="18">
        <v>43283.31</v>
      </c>
      <c r="C16" s="18">
        <f t="shared" si="0"/>
        <v>47789.102571000003</v>
      </c>
      <c r="D16" s="18">
        <f t="shared" si="1"/>
        <v>3982.42521425</v>
      </c>
      <c r="E16" s="19">
        <f t="shared" si="2"/>
        <v>24.184768507591095</v>
      </c>
      <c r="F16" s="19">
        <f t="shared" si="3"/>
        <v>12.092384253795547</v>
      </c>
      <c r="G16" s="19">
        <f t="shared" si="4"/>
        <v>4.8369537015182189</v>
      </c>
      <c r="H16" s="20">
        <f t="shared" si="5"/>
        <v>22.975530082211542</v>
      </c>
    </row>
    <row r="17" spans="1:8" x14ac:dyDescent="0.3">
      <c r="A17" s="8">
        <f t="shared" si="6"/>
        <v>10</v>
      </c>
      <c r="B17" s="18">
        <v>44544.06</v>
      </c>
      <c r="C17" s="18">
        <f t="shared" si="0"/>
        <v>49181.096645999998</v>
      </c>
      <c r="D17" s="18">
        <f t="shared" si="1"/>
        <v>4098.4247205000001</v>
      </c>
      <c r="E17" s="19">
        <f t="shared" si="2"/>
        <v>24.889218950404857</v>
      </c>
      <c r="F17" s="19">
        <f t="shared" si="3"/>
        <v>12.444609475202428</v>
      </c>
      <c r="G17" s="19">
        <f t="shared" si="4"/>
        <v>4.9778437900809713</v>
      </c>
      <c r="H17" s="20">
        <f t="shared" si="5"/>
        <v>23.644758002884615</v>
      </c>
    </row>
    <row r="18" spans="1:8" x14ac:dyDescent="0.3">
      <c r="A18" s="8">
        <f t="shared" si="6"/>
        <v>11</v>
      </c>
      <c r="B18" s="18">
        <v>44932.4</v>
      </c>
      <c r="C18" s="18">
        <f t="shared" si="0"/>
        <v>49609.862840000009</v>
      </c>
      <c r="D18" s="18">
        <f t="shared" si="1"/>
        <v>4134.1552366666674</v>
      </c>
      <c r="E18" s="19">
        <f t="shared" si="2"/>
        <v>25.106205890688262</v>
      </c>
      <c r="F18" s="19">
        <f t="shared" si="3"/>
        <v>12.553102945344131</v>
      </c>
      <c r="G18" s="19">
        <f t="shared" si="4"/>
        <v>5.021241178137652</v>
      </c>
      <c r="H18" s="20">
        <f t="shared" si="5"/>
        <v>23.850895596153851</v>
      </c>
    </row>
    <row r="19" spans="1:8" x14ac:dyDescent="0.3">
      <c r="A19" s="8">
        <f t="shared" si="6"/>
        <v>12</v>
      </c>
      <c r="B19" s="18">
        <v>46181.09</v>
      </c>
      <c r="C19" s="18">
        <f t="shared" si="0"/>
        <v>50988.541469000003</v>
      </c>
      <c r="D19" s="18">
        <f t="shared" si="1"/>
        <v>4249.0451224166663</v>
      </c>
      <c r="E19" s="19">
        <f t="shared" si="2"/>
        <v>25.803917747469637</v>
      </c>
      <c r="F19" s="19">
        <f t="shared" si="3"/>
        <v>12.901958873734818</v>
      </c>
      <c r="G19" s="19">
        <f t="shared" si="4"/>
        <v>5.1607835494939271</v>
      </c>
      <c r="H19" s="20">
        <f t="shared" si="5"/>
        <v>24.513721860096155</v>
      </c>
    </row>
    <row r="20" spans="1:8" x14ac:dyDescent="0.3">
      <c r="A20" s="8">
        <f t="shared" si="6"/>
        <v>13</v>
      </c>
      <c r="B20" s="18">
        <v>46524.89</v>
      </c>
      <c r="C20" s="18">
        <f t="shared" si="0"/>
        <v>51368.131049000003</v>
      </c>
      <c r="D20" s="18">
        <f t="shared" si="1"/>
        <v>4280.6775874166669</v>
      </c>
      <c r="E20" s="19">
        <f t="shared" si="2"/>
        <v>25.996017737348179</v>
      </c>
      <c r="F20" s="19">
        <f t="shared" si="3"/>
        <v>12.99800886867409</v>
      </c>
      <c r="G20" s="19">
        <f t="shared" si="4"/>
        <v>5.1992035474696356</v>
      </c>
      <c r="H20" s="20">
        <f t="shared" si="5"/>
        <v>24.69621685048077</v>
      </c>
    </row>
    <row r="21" spans="1:8" x14ac:dyDescent="0.3">
      <c r="A21" s="8">
        <f t="shared" si="6"/>
        <v>14</v>
      </c>
      <c r="B21" s="18">
        <v>47730.86</v>
      </c>
      <c r="C21" s="18">
        <f t="shared" si="0"/>
        <v>52699.642526000003</v>
      </c>
      <c r="D21" s="18">
        <f t="shared" si="1"/>
        <v>4391.6368771666666</v>
      </c>
      <c r="E21" s="19">
        <f t="shared" si="2"/>
        <v>26.669859577935224</v>
      </c>
      <c r="F21" s="19">
        <f t="shared" si="3"/>
        <v>13.334929788967612</v>
      </c>
      <c r="G21" s="19">
        <f t="shared" si="4"/>
        <v>5.3339719155870444</v>
      </c>
      <c r="H21" s="20">
        <f t="shared" si="5"/>
        <v>25.336366599038463</v>
      </c>
    </row>
    <row r="22" spans="1:8" x14ac:dyDescent="0.3">
      <c r="A22" s="8">
        <f t="shared" si="6"/>
        <v>15</v>
      </c>
      <c r="B22" s="18">
        <v>48033.82</v>
      </c>
      <c r="C22" s="18">
        <f t="shared" si="0"/>
        <v>53034.140662000005</v>
      </c>
      <c r="D22" s="18">
        <f t="shared" si="1"/>
        <v>4419.5117218333335</v>
      </c>
      <c r="E22" s="19">
        <f t="shared" si="2"/>
        <v>26.839140011133605</v>
      </c>
      <c r="F22" s="19">
        <f t="shared" si="3"/>
        <v>13.419570005566802</v>
      </c>
      <c r="G22" s="19">
        <f t="shared" si="4"/>
        <v>5.3678280022267213</v>
      </c>
      <c r="H22" s="20">
        <f t="shared" si="5"/>
        <v>25.497183010576926</v>
      </c>
    </row>
    <row r="23" spans="1:8" x14ac:dyDescent="0.3">
      <c r="A23" s="8">
        <f t="shared" si="6"/>
        <v>16</v>
      </c>
      <c r="B23" s="18">
        <v>49235.45</v>
      </c>
      <c r="C23" s="18">
        <f t="shared" si="0"/>
        <v>54360.860345000001</v>
      </c>
      <c r="D23" s="18">
        <f t="shared" si="1"/>
        <v>4530.0716954166664</v>
      </c>
      <c r="E23" s="19">
        <f t="shared" si="2"/>
        <v>27.510556854757084</v>
      </c>
      <c r="F23" s="19">
        <f t="shared" si="3"/>
        <v>13.755278427378542</v>
      </c>
      <c r="G23" s="19">
        <f t="shared" si="4"/>
        <v>5.5021113709514164</v>
      </c>
      <c r="H23" s="20">
        <f t="shared" si="5"/>
        <v>26.135029012019231</v>
      </c>
    </row>
    <row r="24" spans="1:8" x14ac:dyDescent="0.3">
      <c r="A24" s="8">
        <f t="shared" si="6"/>
        <v>17</v>
      </c>
      <c r="B24" s="18">
        <v>49534.239999999998</v>
      </c>
      <c r="C24" s="18">
        <f t="shared" si="0"/>
        <v>54690.754384</v>
      </c>
      <c r="D24" s="18">
        <f t="shared" si="1"/>
        <v>4557.5628653333342</v>
      </c>
      <c r="E24" s="19">
        <f t="shared" si="2"/>
        <v>27.677507279352227</v>
      </c>
      <c r="F24" s="19">
        <f t="shared" si="3"/>
        <v>13.838753639676113</v>
      </c>
      <c r="G24" s="19">
        <f t="shared" si="4"/>
        <v>5.5355014558704454</v>
      </c>
      <c r="H24" s="20">
        <f t="shared" si="5"/>
        <v>26.293631915384616</v>
      </c>
    </row>
    <row r="25" spans="1:8" x14ac:dyDescent="0.3">
      <c r="A25" s="8">
        <f t="shared" si="6"/>
        <v>18</v>
      </c>
      <c r="B25" s="18">
        <v>50705.4</v>
      </c>
      <c r="C25" s="18">
        <f t="shared" si="0"/>
        <v>55983.832140000006</v>
      </c>
      <c r="D25" s="18">
        <f t="shared" si="1"/>
        <v>4665.3193449999999</v>
      </c>
      <c r="E25" s="19">
        <f t="shared" si="2"/>
        <v>28.331898856275306</v>
      </c>
      <c r="F25" s="19">
        <f t="shared" si="3"/>
        <v>14.165949428137653</v>
      </c>
      <c r="G25" s="19">
        <f t="shared" si="4"/>
        <v>5.6663797712550608</v>
      </c>
      <c r="H25" s="20">
        <f t="shared" si="5"/>
        <v>26.915303913461543</v>
      </c>
    </row>
    <row r="26" spans="1:8" x14ac:dyDescent="0.3">
      <c r="A26" s="8">
        <f t="shared" si="6"/>
        <v>19</v>
      </c>
      <c r="B26" s="18">
        <v>50967.54</v>
      </c>
      <c r="C26" s="18">
        <f t="shared" si="0"/>
        <v>56273.260914000006</v>
      </c>
      <c r="D26" s="18">
        <f t="shared" si="1"/>
        <v>4689.4384095000005</v>
      </c>
      <c r="E26" s="19">
        <f t="shared" si="2"/>
        <v>28.478370907894739</v>
      </c>
      <c r="F26" s="19">
        <f t="shared" si="3"/>
        <v>14.239185453947369</v>
      </c>
      <c r="G26" s="19">
        <f t="shared" si="4"/>
        <v>5.6956741815789478</v>
      </c>
      <c r="H26" s="20">
        <f t="shared" si="5"/>
        <v>27.054452362500001</v>
      </c>
    </row>
    <row r="27" spans="1:8" x14ac:dyDescent="0.3">
      <c r="A27" s="8">
        <f t="shared" si="6"/>
        <v>20</v>
      </c>
      <c r="B27" s="18">
        <v>52107.19</v>
      </c>
      <c r="C27" s="18">
        <f t="shared" si="0"/>
        <v>57531.548479000005</v>
      </c>
      <c r="D27" s="18">
        <f t="shared" si="1"/>
        <v>4794.2957065833343</v>
      </c>
      <c r="E27" s="19">
        <f t="shared" si="2"/>
        <v>29.115156112854255</v>
      </c>
      <c r="F27" s="19">
        <f t="shared" si="3"/>
        <v>14.557578056427127</v>
      </c>
      <c r="G27" s="19">
        <f t="shared" si="4"/>
        <v>5.8230312225708509</v>
      </c>
      <c r="H27" s="20">
        <f t="shared" si="5"/>
        <v>27.659398307211539</v>
      </c>
    </row>
    <row r="28" spans="1:8" x14ac:dyDescent="0.3">
      <c r="A28" s="8">
        <f t="shared" si="6"/>
        <v>21</v>
      </c>
      <c r="B28" s="18">
        <v>52325.37</v>
      </c>
      <c r="C28" s="18">
        <f t="shared" si="0"/>
        <v>57772.441017000005</v>
      </c>
      <c r="D28" s="18">
        <f t="shared" si="1"/>
        <v>4814.3700847500004</v>
      </c>
      <c r="E28" s="19">
        <f t="shared" si="2"/>
        <v>29.237065292004051</v>
      </c>
      <c r="F28" s="19">
        <f t="shared" si="3"/>
        <v>14.618532646002025</v>
      </c>
      <c r="G28" s="19">
        <f t="shared" si="4"/>
        <v>5.8474130584008099</v>
      </c>
      <c r="H28" s="20">
        <f t="shared" si="5"/>
        <v>27.77521202740385</v>
      </c>
    </row>
    <row r="29" spans="1:8" x14ac:dyDescent="0.3">
      <c r="A29" s="8">
        <f t="shared" si="6"/>
        <v>22</v>
      </c>
      <c r="B29" s="18">
        <v>53924.25</v>
      </c>
      <c r="C29" s="18">
        <f t="shared" si="0"/>
        <v>59537.764425000001</v>
      </c>
      <c r="D29" s="18">
        <f t="shared" si="1"/>
        <v>4961.4803687500007</v>
      </c>
      <c r="E29" s="19">
        <f t="shared" si="2"/>
        <v>30.130447583502026</v>
      </c>
      <c r="F29" s="19">
        <f t="shared" si="3"/>
        <v>15.065223791751013</v>
      </c>
      <c r="G29" s="19">
        <f t="shared" si="4"/>
        <v>6.0260895167004049</v>
      </c>
      <c r="H29" s="20">
        <f t="shared" si="5"/>
        <v>28.623925204326923</v>
      </c>
    </row>
    <row r="30" spans="1:8" x14ac:dyDescent="0.3">
      <c r="A30" s="8">
        <f t="shared" si="6"/>
        <v>23</v>
      </c>
      <c r="B30" s="18">
        <v>55749.29</v>
      </c>
      <c r="C30" s="18">
        <f t="shared" si="0"/>
        <v>61552.791089000006</v>
      </c>
      <c r="D30" s="18">
        <f t="shared" si="1"/>
        <v>5129.3992574166678</v>
      </c>
      <c r="E30" s="19">
        <f t="shared" si="2"/>
        <v>31.150197919534417</v>
      </c>
      <c r="F30" s="19">
        <f t="shared" si="3"/>
        <v>15.575098959767208</v>
      </c>
      <c r="G30" s="19">
        <f t="shared" si="4"/>
        <v>6.2300395839068834</v>
      </c>
      <c r="H30" s="20">
        <f t="shared" si="5"/>
        <v>29.592688023557695</v>
      </c>
    </row>
    <row r="31" spans="1:8" x14ac:dyDescent="0.3">
      <c r="A31" s="8">
        <f t="shared" si="6"/>
        <v>24</v>
      </c>
      <c r="B31" s="18">
        <v>57554.89</v>
      </c>
      <c r="C31" s="18">
        <f t="shared" si="0"/>
        <v>63546.354049000001</v>
      </c>
      <c r="D31" s="18">
        <f t="shared" si="1"/>
        <v>5295.5295040833334</v>
      </c>
      <c r="E31" s="19">
        <f t="shared" si="2"/>
        <v>32.159086057186236</v>
      </c>
      <c r="F31" s="19">
        <f t="shared" si="3"/>
        <v>16.079543028593118</v>
      </c>
      <c r="G31" s="19">
        <f t="shared" si="4"/>
        <v>6.4318172114372469</v>
      </c>
      <c r="H31" s="20">
        <f t="shared" si="5"/>
        <v>30.551131754326924</v>
      </c>
    </row>
    <row r="32" spans="1:8" x14ac:dyDescent="0.3">
      <c r="A32" s="8">
        <f t="shared" si="6"/>
        <v>25</v>
      </c>
      <c r="B32" s="18">
        <v>57678.96</v>
      </c>
      <c r="C32" s="18">
        <f t="shared" si="0"/>
        <v>63683.339736000002</v>
      </c>
      <c r="D32" s="18">
        <f t="shared" si="1"/>
        <v>5306.9449780000004</v>
      </c>
      <c r="E32" s="19">
        <f t="shared" si="2"/>
        <v>32.228410797570852</v>
      </c>
      <c r="F32" s="19">
        <f t="shared" si="3"/>
        <v>16.114205398785426</v>
      </c>
      <c r="G32" s="19">
        <f t="shared" si="4"/>
        <v>6.4456821595141705</v>
      </c>
      <c r="H32" s="20">
        <f t="shared" si="5"/>
        <v>30.616990257692308</v>
      </c>
    </row>
    <row r="33" spans="1:8" x14ac:dyDescent="0.3">
      <c r="A33" s="8">
        <f t="shared" si="6"/>
        <v>26</v>
      </c>
      <c r="B33" s="18">
        <v>57775.75</v>
      </c>
      <c r="C33" s="18">
        <f t="shared" si="0"/>
        <v>63790.205575000007</v>
      </c>
      <c r="D33" s="18">
        <f t="shared" si="1"/>
        <v>5315.8504645833336</v>
      </c>
      <c r="E33" s="19">
        <f t="shared" si="2"/>
        <v>32.282492699898789</v>
      </c>
      <c r="F33" s="19">
        <f t="shared" si="3"/>
        <v>16.141246349949395</v>
      </c>
      <c r="G33" s="19">
        <f t="shared" si="4"/>
        <v>6.4564985399797576</v>
      </c>
      <c r="H33" s="20">
        <f t="shared" si="5"/>
        <v>30.668368064903849</v>
      </c>
    </row>
    <row r="34" spans="1:8" x14ac:dyDescent="0.3">
      <c r="A34" s="8">
        <f t="shared" si="6"/>
        <v>27</v>
      </c>
      <c r="B34" s="18">
        <v>57885.13</v>
      </c>
      <c r="C34" s="18">
        <f t="shared" si="0"/>
        <v>63910.972032999998</v>
      </c>
      <c r="D34" s="18">
        <f t="shared" si="1"/>
        <v>5325.9143360833332</v>
      </c>
      <c r="E34" s="19">
        <f t="shared" si="2"/>
        <v>32.343609328441296</v>
      </c>
      <c r="F34" s="19">
        <f t="shared" si="3"/>
        <v>16.171804664220648</v>
      </c>
      <c r="G34" s="19">
        <f t="shared" si="4"/>
        <v>6.4687218656882592</v>
      </c>
      <c r="H34" s="20">
        <f t="shared" si="5"/>
        <v>30.72642886201923</v>
      </c>
    </row>
    <row r="35" spans="1:8" x14ac:dyDescent="0.3">
      <c r="A35" s="8">
        <f t="shared" si="6"/>
        <v>28</v>
      </c>
      <c r="B35" s="18">
        <v>57968.24</v>
      </c>
      <c r="C35" s="18">
        <f t="shared" si="0"/>
        <v>64002.733784000004</v>
      </c>
      <c r="D35" s="18">
        <f t="shared" si="1"/>
        <v>5333.5611486666667</v>
      </c>
      <c r="E35" s="19">
        <f t="shared" si="2"/>
        <v>32.390047461538465</v>
      </c>
      <c r="F35" s="19">
        <f t="shared" si="3"/>
        <v>16.195023730769233</v>
      </c>
      <c r="G35" s="19">
        <f t="shared" si="4"/>
        <v>6.4780094923076934</v>
      </c>
      <c r="H35" s="20">
        <f t="shared" si="5"/>
        <v>30.770545088461539</v>
      </c>
    </row>
    <row r="36" spans="1:8" x14ac:dyDescent="0.3">
      <c r="A36" s="8">
        <f t="shared" si="6"/>
        <v>29</v>
      </c>
      <c r="B36" s="18">
        <v>58045.19</v>
      </c>
      <c r="C36" s="18">
        <f t="shared" si="0"/>
        <v>64087.69427900001</v>
      </c>
      <c r="D36" s="18">
        <f t="shared" si="1"/>
        <v>5340.6411899166669</v>
      </c>
      <c r="E36" s="19">
        <f t="shared" si="2"/>
        <v>32.433043663461547</v>
      </c>
      <c r="F36" s="19">
        <f t="shared" si="3"/>
        <v>16.216521831730773</v>
      </c>
      <c r="G36" s="19">
        <f t="shared" si="4"/>
        <v>6.486608732692309</v>
      </c>
      <c r="H36" s="20">
        <f t="shared" si="5"/>
        <v>30.811391480288467</v>
      </c>
    </row>
    <row r="37" spans="1:8" x14ac:dyDescent="0.3">
      <c r="A37" s="8">
        <f t="shared" si="6"/>
        <v>30</v>
      </c>
      <c r="B37" s="18">
        <v>58116.53</v>
      </c>
      <c r="C37" s="18">
        <f t="shared" si="0"/>
        <v>64166.460773000006</v>
      </c>
      <c r="D37" s="18">
        <f t="shared" si="1"/>
        <v>5347.2050644166666</v>
      </c>
      <c r="E37" s="19">
        <f t="shared" si="2"/>
        <v>32.472905249493927</v>
      </c>
      <c r="F37" s="19">
        <f t="shared" si="3"/>
        <v>16.236452624746963</v>
      </c>
      <c r="G37" s="19">
        <f t="shared" si="4"/>
        <v>6.4945810498987857</v>
      </c>
      <c r="H37" s="20">
        <f t="shared" si="5"/>
        <v>30.849259987019234</v>
      </c>
    </row>
    <row r="38" spans="1:8" x14ac:dyDescent="0.3">
      <c r="A38" s="8">
        <f t="shared" si="6"/>
        <v>31</v>
      </c>
      <c r="B38" s="18">
        <v>58182.559999999998</v>
      </c>
      <c r="C38" s="18">
        <f t="shared" si="0"/>
        <v>64239.364496000002</v>
      </c>
      <c r="D38" s="18">
        <f t="shared" si="1"/>
        <v>5353.2803746666668</v>
      </c>
      <c r="E38" s="19">
        <f t="shared" si="2"/>
        <v>32.509799846153847</v>
      </c>
      <c r="F38" s="19">
        <f t="shared" si="3"/>
        <v>16.254899923076923</v>
      </c>
      <c r="G38" s="19">
        <f t="shared" si="4"/>
        <v>6.5019599692307697</v>
      </c>
      <c r="H38" s="20">
        <f t="shared" si="5"/>
        <v>30.884309853846155</v>
      </c>
    </row>
    <row r="39" spans="1:8" x14ac:dyDescent="0.3">
      <c r="A39" s="8">
        <f t="shared" si="6"/>
        <v>32</v>
      </c>
      <c r="B39" s="18">
        <v>58243.72</v>
      </c>
      <c r="C39" s="18">
        <f t="shared" si="0"/>
        <v>64306.891252000009</v>
      </c>
      <c r="D39" s="18">
        <f t="shared" si="1"/>
        <v>5358.9076043333334</v>
      </c>
      <c r="E39" s="19">
        <f t="shared" si="2"/>
        <v>32.543973305668018</v>
      </c>
      <c r="F39" s="19">
        <f t="shared" si="3"/>
        <v>16.271986652834009</v>
      </c>
      <c r="G39" s="19">
        <f t="shared" si="4"/>
        <v>6.5087946611336038</v>
      </c>
      <c r="H39" s="20">
        <f t="shared" si="5"/>
        <v>30.91677464038462</v>
      </c>
    </row>
    <row r="40" spans="1:8" x14ac:dyDescent="0.3">
      <c r="A40" s="8">
        <f t="shared" si="6"/>
        <v>33</v>
      </c>
      <c r="B40" s="18">
        <v>58300.33</v>
      </c>
      <c r="C40" s="18">
        <f t="shared" si="0"/>
        <v>64369.394353000003</v>
      </c>
      <c r="D40" s="18">
        <f t="shared" si="1"/>
        <v>5364.1161960833333</v>
      </c>
      <c r="E40" s="19">
        <f t="shared" si="2"/>
        <v>32.575604429655876</v>
      </c>
      <c r="F40" s="19">
        <f t="shared" si="3"/>
        <v>16.287802214827938</v>
      </c>
      <c r="G40" s="19">
        <f t="shared" si="4"/>
        <v>6.5151208859311751</v>
      </c>
      <c r="H40" s="20">
        <f t="shared" si="5"/>
        <v>30.94682420817308</v>
      </c>
    </row>
    <row r="41" spans="1:8" x14ac:dyDescent="0.3">
      <c r="A41" s="8">
        <f t="shared" si="6"/>
        <v>34</v>
      </c>
      <c r="B41" s="18">
        <v>58352.78</v>
      </c>
      <c r="C41" s="18">
        <f t="shared" si="0"/>
        <v>64427.304398</v>
      </c>
      <c r="D41" s="18">
        <f t="shared" si="1"/>
        <v>5368.942033166667</v>
      </c>
      <c r="E41" s="19">
        <f t="shared" si="2"/>
        <v>32.604911132591091</v>
      </c>
      <c r="F41" s="19">
        <f t="shared" si="3"/>
        <v>16.302455566295546</v>
      </c>
      <c r="G41" s="19">
        <f t="shared" si="4"/>
        <v>6.5209822265182185</v>
      </c>
      <c r="H41" s="20">
        <f t="shared" si="5"/>
        <v>30.974665575961538</v>
      </c>
    </row>
    <row r="42" spans="1:8" x14ac:dyDescent="0.3">
      <c r="A42" s="21">
        <f t="shared" si="6"/>
        <v>35</v>
      </c>
      <c r="B42" s="22">
        <v>58401.31</v>
      </c>
      <c r="C42" s="22">
        <f t="shared" si="0"/>
        <v>64480.886371000001</v>
      </c>
      <c r="D42" s="22">
        <f t="shared" si="1"/>
        <v>5373.4071975833331</v>
      </c>
      <c r="E42" s="23">
        <f t="shared" si="2"/>
        <v>32.632027515688257</v>
      </c>
      <c r="F42" s="23">
        <f t="shared" si="3"/>
        <v>16.316013757844129</v>
      </c>
      <c r="G42" s="23">
        <f t="shared" si="4"/>
        <v>6.5264055031376511</v>
      </c>
      <c r="H42" s="24">
        <f t="shared" si="5"/>
        <v>31.000426139903848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16</v>
      </c>
      <c r="B1" s="1" t="s">
        <v>59</v>
      </c>
    </row>
    <row r="2" spans="1:8" x14ac:dyDescent="0.3">
      <c r="A2" s="4"/>
      <c r="D2" s="3">
        <f>Inhoud!B4</f>
        <v>44896</v>
      </c>
    </row>
    <row r="3" spans="1:8" ht="14.4" x14ac:dyDescent="0.3">
      <c r="A3" s="1"/>
      <c r="B3" s="1"/>
      <c r="C3" s="5" t="s">
        <v>1</v>
      </c>
      <c r="D3" s="37">
        <f>Inhoud!B6</f>
        <v>1.1041000000000001</v>
      </c>
    </row>
    <row r="4" spans="1:8" x14ac:dyDescent="0.3">
      <c r="A4" s="6"/>
      <c r="B4" s="47" t="s">
        <v>2</v>
      </c>
      <c r="C4" s="48"/>
      <c r="D4" s="31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44896</v>
      </c>
      <c r="D6" s="13">
        <f>C6</f>
        <v>44896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28017.43</v>
      </c>
      <c r="C7" s="18">
        <f t="shared" ref="C7:C42" si="0">B7*$D$3</f>
        <v>30934.044463000002</v>
      </c>
      <c r="D7" s="18">
        <f t="shared" ref="D7:D42" si="1">B7/12*$D$3</f>
        <v>2577.8370385833337</v>
      </c>
      <c r="E7" s="19">
        <f t="shared" ref="E7:E42" si="2">C7/1976</f>
        <v>15.654880801113361</v>
      </c>
      <c r="F7" s="19">
        <f>E7/2</f>
        <v>7.8274404005566804</v>
      </c>
      <c r="G7" s="19">
        <f>E7/5</f>
        <v>3.130976160222672</v>
      </c>
      <c r="H7" s="20">
        <f>C7/2080</f>
        <v>14.872136761057693</v>
      </c>
    </row>
    <row r="8" spans="1:8" x14ac:dyDescent="0.3">
      <c r="A8" s="8">
        <f>A7+1</f>
        <v>1</v>
      </c>
      <c r="B8" s="18">
        <v>28899.68</v>
      </c>
      <c r="C8" s="18">
        <f t="shared" si="0"/>
        <v>31908.136688000002</v>
      </c>
      <c r="D8" s="18">
        <f t="shared" si="1"/>
        <v>2659.011390666667</v>
      </c>
      <c r="E8" s="19">
        <f t="shared" si="2"/>
        <v>16.147842453441296</v>
      </c>
      <c r="F8" s="19">
        <f t="shared" ref="F8:F42" si="3">E8/2</f>
        <v>8.0739212267206479</v>
      </c>
      <c r="G8" s="19">
        <f t="shared" ref="G8:G42" si="4">E8/5</f>
        <v>3.2295684906882594</v>
      </c>
      <c r="H8" s="20">
        <f t="shared" ref="H8:H42" si="5">C8/2080</f>
        <v>15.340450330769231</v>
      </c>
    </row>
    <row r="9" spans="1:8" x14ac:dyDescent="0.3">
      <c r="A9" s="8">
        <f t="shared" ref="A9:A42" si="6">A8+1</f>
        <v>2</v>
      </c>
      <c r="B9" s="18">
        <v>29736.12</v>
      </c>
      <c r="C9" s="18">
        <f t="shared" si="0"/>
        <v>32831.650092000003</v>
      </c>
      <c r="D9" s="18">
        <f t="shared" si="1"/>
        <v>2735.9708409999998</v>
      </c>
      <c r="E9" s="19">
        <f t="shared" si="2"/>
        <v>16.61520753643725</v>
      </c>
      <c r="F9" s="19">
        <f t="shared" si="3"/>
        <v>8.307603768218625</v>
      </c>
      <c r="G9" s="19">
        <f t="shared" si="4"/>
        <v>3.3230415072874502</v>
      </c>
      <c r="H9" s="20">
        <f t="shared" si="5"/>
        <v>15.784447159615386</v>
      </c>
    </row>
    <row r="10" spans="1:8" x14ac:dyDescent="0.3">
      <c r="A10" s="8">
        <f t="shared" si="6"/>
        <v>3</v>
      </c>
      <c r="B10" s="18">
        <v>30410.18</v>
      </c>
      <c r="C10" s="18">
        <f t="shared" si="0"/>
        <v>33575.879738000003</v>
      </c>
      <c r="D10" s="18">
        <f t="shared" si="1"/>
        <v>2797.9899781666672</v>
      </c>
      <c r="E10" s="19">
        <f t="shared" si="2"/>
        <v>16.991841972672066</v>
      </c>
      <c r="F10" s="19">
        <f t="shared" si="3"/>
        <v>8.4959209863360332</v>
      </c>
      <c r="G10" s="19">
        <f t="shared" si="4"/>
        <v>3.3983683945344132</v>
      </c>
      <c r="H10" s="20">
        <f t="shared" si="5"/>
        <v>16.142249874038463</v>
      </c>
    </row>
    <row r="11" spans="1:8" x14ac:dyDescent="0.3">
      <c r="A11" s="8">
        <f t="shared" si="6"/>
        <v>4</v>
      </c>
      <c r="B11" s="18">
        <v>31484.720000000001</v>
      </c>
      <c r="C11" s="18">
        <f t="shared" si="0"/>
        <v>34762.279352000005</v>
      </c>
      <c r="D11" s="18">
        <f t="shared" si="1"/>
        <v>2896.8566126666669</v>
      </c>
      <c r="E11" s="19">
        <f t="shared" si="2"/>
        <v>17.592246635627532</v>
      </c>
      <c r="F11" s="19">
        <f t="shared" si="3"/>
        <v>8.7961233178137661</v>
      </c>
      <c r="G11" s="19">
        <f t="shared" si="4"/>
        <v>3.5184493271255066</v>
      </c>
      <c r="H11" s="20">
        <f t="shared" si="5"/>
        <v>16.712634303846155</v>
      </c>
    </row>
    <row r="12" spans="1:8" x14ac:dyDescent="0.3">
      <c r="A12" s="8">
        <f t="shared" si="6"/>
        <v>5</v>
      </c>
      <c r="B12" s="18">
        <v>31497.98</v>
      </c>
      <c r="C12" s="18">
        <f t="shared" si="0"/>
        <v>34776.919718000005</v>
      </c>
      <c r="D12" s="18">
        <f t="shared" si="1"/>
        <v>2898.0766431666666</v>
      </c>
      <c r="E12" s="19">
        <f t="shared" si="2"/>
        <v>17.599655727732795</v>
      </c>
      <c r="F12" s="19">
        <f t="shared" si="3"/>
        <v>8.7998278638663976</v>
      </c>
      <c r="G12" s="19">
        <f t="shared" si="4"/>
        <v>3.5199311455465589</v>
      </c>
      <c r="H12" s="20">
        <f t="shared" si="5"/>
        <v>16.719672941346158</v>
      </c>
    </row>
    <row r="13" spans="1:8" x14ac:dyDescent="0.3">
      <c r="A13" s="8">
        <f t="shared" si="6"/>
        <v>6</v>
      </c>
      <c r="B13" s="18">
        <v>32918.76</v>
      </c>
      <c r="C13" s="18">
        <f t="shared" si="0"/>
        <v>36345.602916000003</v>
      </c>
      <c r="D13" s="18">
        <f t="shared" si="1"/>
        <v>3028.8002430000001</v>
      </c>
      <c r="E13" s="19">
        <f t="shared" si="2"/>
        <v>18.393523742914983</v>
      </c>
      <c r="F13" s="19">
        <f t="shared" si="3"/>
        <v>9.1967618714574915</v>
      </c>
      <c r="G13" s="19">
        <f t="shared" si="4"/>
        <v>3.6787047485829967</v>
      </c>
      <c r="H13" s="20">
        <f t="shared" si="5"/>
        <v>17.473847555769233</v>
      </c>
    </row>
    <row r="14" spans="1:8" x14ac:dyDescent="0.3">
      <c r="A14" s="8">
        <f t="shared" si="6"/>
        <v>7</v>
      </c>
      <c r="B14" s="18">
        <v>32918.76</v>
      </c>
      <c r="C14" s="18">
        <f t="shared" si="0"/>
        <v>36345.602916000003</v>
      </c>
      <c r="D14" s="18">
        <f t="shared" si="1"/>
        <v>3028.8002430000001</v>
      </c>
      <c r="E14" s="19">
        <f t="shared" si="2"/>
        <v>18.393523742914983</v>
      </c>
      <c r="F14" s="19">
        <f t="shared" si="3"/>
        <v>9.1967618714574915</v>
      </c>
      <c r="G14" s="19">
        <f t="shared" si="4"/>
        <v>3.6787047485829967</v>
      </c>
      <c r="H14" s="20">
        <f t="shared" si="5"/>
        <v>17.473847555769233</v>
      </c>
    </row>
    <row r="15" spans="1:8" x14ac:dyDescent="0.3">
      <c r="A15" s="8">
        <f t="shared" si="6"/>
        <v>8</v>
      </c>
      <c r="B15" s="18">
        <v>33927.54</v>
      </c>
      <c r="C15" s="18">
        <f t="shared" si="0"/>
        <v>37459.396914000004</v>
      </c>
      <c r="D15" s="18">
        <f t="shared" si="1"/>
        <v>3121.6164095000004</v>
      </c>
      <c r="E15" s="19">
        <f t="shared" si="2"/>
        <v>18.957184673076924</v>
      </c>
      <c r="F15" s="19">
        <f t="shared" si="3"/>
        <v>9.4785923365384619</v>
      </c>
      <c r="G15" s="19">
        <f t="shared" si="4"/>
        <v>3.7914369346153847</v>
      </c>
      <c r="H15" s="20">
        <f t="shared" si="5"/>
        <v>18.00932543942308</v>
      </c>
    </row>
    <row r="16" spans="1:8" x14ac:dyDescent="0.3">
      <c r="A16" s="8">
        <f t="shared" si="6"/>
        <v>9</v>
      </c>
      <c r="B16" s="18">
        <v>33960.54</v>
      </c>
      <c r="C16" s="18">
        <f t="shared" si="0"/>
        <v>37495.832214000002</v>
      </c>
      <c r="D16" s="18">
        <f t="shared" si="1"/>
        <v>3124.6526845000003</v>
      </c>
      <c r="E16" s="19">
        <f t="shared" si="2"/>
        <v>18.975623590080971</v>
      </c>
      <c r="F16" s="19">
        <f t="shared" si="3"/>
        <v>9.4878117950404857</v>
      </c>
      <c r="G16" s="19">
        <f t="shared" si="4"/>
        <v>3.7951247180161944</v>
      </c>
      <c r="H16" s="20">
        <f t="shared" si="5"/>
        <v>18.026842410576926</v>
      </c>
    </row>
    <row r="17" spans="1:8" x14ac:dyDescent="0.3">
      <c r="A17" s="8">
        <f t="shared" si="6"/>
        <v>10</v>
      </c>
      <c r="B17" s="18">
        <v>35492.080000000002</v>
      </c>
      <c r="C17" s="18">
        <f t="shared" si="0"/>
        <v>39186.805528000004</v>
      </c>
      <c r="D17" s="18">
        <f t="shared" si="1"/>
        <v>3265.5671273333337</v>
      </c>
      <c r="E17" s="19">
        <f t="shared" si="2"/>
        <v>19.831379315789476</v>
      </c>
      <c r="F17" s="19">
        <f t="shared" si="3"/>
        <v>9.9156896578947382</v>
      </c>
      <c r="G17" s="19">
        <f t="shared" si="4"/>
        <v>3.9662758631578954</v>
      </c>
      <c r="H17" s="20">
        <f t="shared" si="5"/>
        <v>18.83981035</v>
      </c>
    </row>
    <row r="18" spans="1:8" x14ac:dyDescent="0.3">
      <c r="A18" s="8">
        <f t="shared" si="6"/>
        <v>11</v>
      </c>
      <c r="B18" s="18">
        <v>35503.589999999997</v>
      </c>
      <c r="C18" s="18">
        <f t="shared" si="0"/>
        <v>39199.513719000002</v>
      </c>
      <c r="D18" s="18">
        <f t="shared" si="1"/>
        <v>3266.62614325</v>
      </c>
      <c r="E18" s="19">
        <f t="shared" si="2"/>
        <v>19.837810586538463</v>
      </c>
      <c r="F18" s="19">
        <f t="shared" si="3"/>
        <v>9.9189052932692316</v>
      </c>
      <c r="G18" s="19">
        <f t="shared" si="4"/>
        <v>3.9675621173076925</v>
      </c>
      <c r="H18" s="20">
        <f t="shared" si="5"/>
        <v>18.84592005721154</v>
      </c>
    </row>
    <row r="19" spans="1:8" x14ac:dyDescent="0.3">
      <c r="A19" s="8">
        <f t="shared" si="6"/>
        <v>12</v>
      </c>
      <c r="B19" s="18">
        <v>37035.1</v>
      </c>
      <c r="C19" s="18">
        <f t="shared" si="0"/>
        <v>40890.453910000004</v>
      </c>
      <c r="D19" s="18">
        <f t="shared" si="1"/>
        <v>3407.5378258333335</v>
      </c>
      <c r="E19" s="19">
        <f t="shared" si="2"/>
        <v>20.693549549595144</v>
      </c>
      <c r="F19" s="19">
        <f t="shared" si="3"/>
        <v>10.346774774797572</v>
      </c>
      <c r="G19" s="19">
        <f t="shared" si="4"/>
        <v>4.1387099099190285</v>
      </c>
      <c r="H19" s="20">
        <f t="shared" si="5"/>
        <v>19.658872072115386</v>
      </c>
    </row>
    <row r="20" spans="1:8" x14ac:dyDescent="0.3">
      <c r="A20" s="8">
        <f t="shared" si="6"/>
        <v>13</v>
      </c>
      <c r="B20" s="18">
        <v>37046.6</v>
      </c>
      <c r="C20" s="18">
        <f t="shared" si="0"/>
        <v>40903.151060000004</v>
      </c>
      <c r="D20" s="18">
        <f t="shared" si="1"/>
        <v>3408.595921666667</v>
      </c>
      <c r="E20" s="19">
        <f t="shared" si="2"/>
        <v>20.699975232793523</v>
      </c>
      <c r="F20" s="19">
        <f t="shared" si="3"/>
        <v>10.349987616396762</v>
      </c>
      <c r="G20" s="19">
        <f t="shared" si="4"/>
        <v>4.1399950465587043</v>
      </c>
      <c r="H20" s="20">
        <f t="shared" si="5"/>
        <v>19.66497647115385</v>
      </c>
    </row>
    <row r="21" spans="1:8" x14ac:dyDescent="0.3">
      <c r="A21" s="8">
        <f t="shared" si="6"/>
        <v>14</v>
      </c>
      <c r="B21" s="18">
        <v>38578.15</v>
      </c>
      <c r="C21" s="18">
        <f t="shared" si="0"/>
        <v>42594.135415000004</v>
      </c>
      <c r="D21" s="18">
        <f t="shared" si="1"/>
        <v>3549.5112845833337</v>
      </c>
      <c r="E21" s="19">
        <f t="shared" si="2"/>
        <v>21.555736546052632</v>
      </c>
      <c r="F21" s="19">
        <f t="shared" si="3"/>
        <v>10.777868273026316</v>
      </c>
      <c r="G21" s="19">
        <f t="shared" si="4"/>
        <v>4.3111473092105266</v>
      </c>
      <c r="H21" s="20">
        <f t="shared" si="5"/>
        <v>20.477949718750001</v>
      </c>
    </row>
    <row r="22" spans="1:8" x14ac:dyDescent="0.3">
      <c r="A22" s="8">
        <f t="shared" si="6"/>
        <v>15</v>
      </c>
      <c r="B22" s="18">
        <v>38589.61</v>
      </c>
      <c r="C22" s="18">
        <f t="shared" si="0"/>
        <v>42606.788401000005</v>
      </c>
      <c r="D22" s="18">
        <f t="shared" si="1"/>
        <v>3550.5657000833335</v>
      </c>
      <c r="E22" s="19">
        <f t="shared" si="2"/>
        <v>21.562139879048587</v>
      </c>
      <c r="F22" s="19">
        <f t="shared" si="3"/>
        <v>10.781069939524293</v>
      </c>
      <c r="G22" s="19">
        <f t="shared" si="4"/>
        <v>4.312427975809717</v>
      </c>
      <c r="H22" s="20">
        <f t="shared" si="5"/>
        <v>20.484032885096155</v>
      </c>
    </row>
    <row r="23" spans="1:8" x14ac:dyDescent="0.3">
      <c r="A23" s="8">
        <f t="shared" si="6"/>
        <v>16</v>
      </c>
      <c r="B23" s="18">
        <v>40121.160000000003</v>
      </c>
      <c r="C23" s="18">
        <f t="shared" si="0"/>
        <v>44297.772756000006</v>
      </c>
      <c r="D23" s="18">
        <f t="shared" si="1"/>
        <v>3691.4810630000006</v>
      </c>
      <c r="E23" s="19">
        <f t="shared" si="2"/>
        <v>22.417901192307696</v>
      </c>
      <c r="F23" s="19">
        <f t="shared" si="3"/>
        <v>11.208950596153848</v>
      </c>
      <c r="G23" s="19">
        <f t="shared" si="4"/>
        <v>4.4835802384615393</v>
      </c>
      <c r="H23" s="20">
        <f t="shared" si="5"/>
        <v>21.29700613269231</v>
      </c>
    </row>
    <row r="24" spans="1:8" x14ac:dyDescent="0.3">
      <c r="A24" s="8">
        <f t="shared" si="6"/>
        <v>17</v>
      </c>
      <c r="B24" s="18">
        <v>40136.870000000003</v>
      </c>
      <c r="C24" s="18">
        <f t="shared" si="0"/>
        <v>44315.118167000008</v>
      </c>
      <c r="D24" s="18">
        <f t="shared" si="1"/>
        <v>3692.9265139166669</v>
      </c>
      <c r="E24" s="19">
        <f t="shared" si="2"/>
        <v>22.426679234311745</v>
      </c>
      <c r="F24" s="19">
        <f t="shared" si="3"/>
        <v>11.213339617155873</v>
      </c>
      <c r="G24" s="19">
        <f t="shared" si="4"/>
        <v>4.4853358468623492</v>
      </c>
      <c r="H24" s="20">
        <f t="shared" si="5"/>
        <v>21.305345272596156</v>
      </c>
    </row>
    <row r="25" spans="1:8" x14ac:dyDescent="0.3">
      <c r="A25" s="8">
        <f t="shared" si="6"/>
        <v>18</v>
      </c>
      <c r="B25" s="18">
        <v>41668.42</v>
      </c>
      <c r="C25" s="18">
        <f t="shared" si="0"/>
        <v>46006.102522000001</v>
      </c>
      <c r="D25" s="18">
        <f t="shared" si="1"/>
        <v>3833.8418768333336</v>
      </c>
      <c r="E25" s="19">
        <f t="shared" si="2"/>
        <v>23.28244054757085</v>
      </c>
      <c r="F25" s="19">
        <f t="shared" si="3"/>
        <v>11.641220273785425</v>
      </c>
      <c r="G25" s="19">
        <f t="shared" si="4"/>
        <v>4.6564881095141697</v>
      </c>
      <c r="H25" s="20">
        <f t="shared" si="5"/>
        <v>22.118318520192307</v>
      </c>
    </row>
    <row r="26" spans="1:8" x14ac:dyDescent="0.3">
      <c r="A26" s="8">
        <f t="shared" si="6"/>
        <v>19</v>
      </c>
      <c r="B26" s="18">
        <v>41685.08</v>
      </c>
      <c r="C26" s="18">
        <f t="shared" si="0"/>
        <v>46024.496828000003</v>
      </c>
      <c r="D26" s="18">
        <f t="shared" si="1"/>
        <v>3835.3747356666668</v>
      </c>
      <c r="E26" s="19">
        <f t="shared" si="2"/>
        <v>23.291749406882591</v>
      </c>
      <c r="F26" s="19">
        <f t="shared" si="3"/>
        <v>11.645874703441295</v>
      </c>
      <c r="G26" s="19">
        <f t="shared" si="4"/>
        <v>4.6583498813765178</v>
      </c>
      <c r="H26" s="20">
        <f t="shared" si="5"/>
        <v>22.127161936538464</v>
      </c>
    </row>
    <row r="27" spans="1:8" x14ac:dyDescent="0.3">
      <c r="A27" s="8">
        <f t="shared" si="6"/>
        <v>20</v>
      </c>
      <c r="B27" s="18">
        <v>43216.59</v>
      </c>
      <c r="C27" s="18">
        <f t="shared" si="0"/>
        <v>47715.437018999997</v>
      </c>
      <c r="D27" s="18">
        <f t="shared" si="1"/>
        <v>3976.2864182499998</v>
      </c>
      <c r="E27" s="19">
        <f t="shared" si="2"/>
        <v>24.147488369939271</v>
      </c>
      <c r="F27" s="19">
        <f t="shared" si="3"/>
        <v>12.073744184969636</v>
      </c>
      <c r="G27" s="19">
        <f t="shared" si="4"/>
        <v>4.8294976739878539</v>
      </c>
      <c r="H27" s="20">
        <f t="shared" si="5"/>
        <v>22.940113951442306</v>
      </c>
    </row>
    <row r="28" spans="1:8" x14ac:dyDescent="0.3">
      <c r="A28" s="8">
        <f t="shared" si="6"/>
        <v>21</v>
      </c>
      <c r="B28" s="18">
        <v>43233.23</v>
      </c>
      <c r="C28" s="18">
        <f t="shared" si="0"/>
        <v>47733.809243000011</v>
      </c>
      <c r="D28" s="18">
        <f t="shared" si="1"/>
        <v>3977.8174369166672</v>
      </c>
      <c r="E28" s="19">
        <f t="shared" si="2"/>
        <v>24.156786054149801</v>
      </c>
      <c r="F28" s="19">
        <f t="shared" si="3"/>
        <v>12.078393027074901</v>
      </c>
      <c r="G28" s="19">
        <f t="shared" si="4"/>
        <v>4.8313572108299603</v>
      </c>
      <c r="H28" s="20">
        <f t="shared" si="5"/>
        <v>22.948946751442314</v>
      </c>
    </row>
    <row r="29" spans="1:8" x14ac:dyDescent="0.3">
      <c r="A29" s="8">
        <f t="shared" si="6"/>
        <v>22</v>
      </c>
      <c r="B29" s="18">
        <v>44764.78</v>
      </c>
      <c r="C29" s="18">
        <f t="shared" si="0"/>
        <v>49424.793598000004</v>
      </c>
      <c r="D29" s="18">
        <f t="shared" si="1"/>
        <v>4118.732799833333</v>
      </c>
      <c r="E29" s="19">
        <f t="shared" si="2"/>
        <v>25.01254736740891</v>
      </c>
      <c r="F29" s="19">
        <f t="shared" si="3"/>
        <v>12.506273683704455</v>
      </c>
      <c r="G29" s="19">
        <f t="shared" si="4"/>
        <v>5.0025094734817817</v>
      </c>
      <c r="H29" s="20">
        <f t="shared" si="5"/>
        <v>23.761919999038465</v>
      </c>
    </row>
    <row r="30" spans="1:8" x14ac:dyDescent="0.3">
      <c r="A30" s="8">
        <f t="shared" si="6"/>
        <v>23</v>
      </c>
      <c r="B30" s="18">
        <v>46312.95</v>
      </c>
      <c r="C30" s="18">
        <f t="shared" si="0"/>
        <v>51134.128095</v>
      </c>
      <c r="D30" s="18">
        <f t="shared" si="1"/>
        <v>4261.1773412500006</v>
      </c>
      <c r="E30" s="19">
        <f t="shared" si="2"/>
        <v>25.877595189777328</v>
      </c>
      <c r="F30" s="19">
        <f t="shared" si="3"/>
        <v>12.938797594888664</v>
      </c>
      <c r="G30" s="19">
        <f t="shared" si="4"/>
        <v>5.1755190379554659</v>
      </c>
      <c r="H30" s="20">
        <f t="shared" si="5"/>
        <v>24.583715430288461</v>
      </c>
    </row>
    <row r="31" spans="1:8" x14ac:dyDescent="0.3">
      <c r="A31" s="8">
        <f t="shared" si="6"/>
        <v>24</v>
      </c>
      <c r="B31" s="18">
        <v>47844.5</v>
      </c>
      <c r="C31" s="18">
        <f t="shared" si="0"/>
        <v>52825.112450000001</v>
      </c>
      <c r="D31" s="18">
        <f t="shared" si="1"/>
        <v>4402.0927041666664</v>
      </c>
      <c r="E31" s="19">
        <f t="shared" si="2"/>
        <v>26.733356503036436</v>
      </c>
      <c r="F31" s="19">
        <f t="shared" si="3"/>
        <v>13.366678251518218</v>
      </c>
      <c r="G31" s="19">
        <f t="shared" si="4"/>
        <v>5.3466713006072872</v>
      </c>
      <c r="H31" s="20">
        <f t="shared" si="5"/>
        <v>25.396688677884615</v>
      </c>
    </row>
    <row r="32" spans="1:8" x14ac:dyDescent="0.3">
      <c r="A32" s="8">
        <f t="shared" si="6"/>
        <v>25</v>
      </c>
      <c r="B32" s="18">
        <v>47947.94</v>
      </c>
      <c r="C32" s="18">
        <f t="shared" si="0"/>
        <v>52939.320554000005</v>
      </c>
      <c r="D32" s="18">
        <f t="shared" si="1"/>
        <v>4411.6100461666674</v>
      </c>
      <c r="E32" s="19">
        <f t="shared" si="2"/>
        <v>26.791154126518222</v>
      </c>
      <c r="F32" s="19">
        <f t="shared" si="3"/>
        <v>13.395577063259111</v>
      </c>
      <c r="G32" s="19">
        <f t="shared" si="4"/>
        <v>5.3582308253036448</v>
      </c>
      <c r="H32" s="20">
        <f t="shared" si="5"/>
        <v>25.45159642019231</v>
      </c>
    </row>
    <row r="33" spans="1:8" x14ac:dyDescent="0.3">
      <c r="A33" s="8">
        <f t="shared" si="6"/>
        <v>26</v>
      </c>
      <c r="B33" s="18">
        <v>48028.4</v>
      </c>
      <c r="C33" s="18">
        <f t="shared" si="0"/>
        <v>53028.156440000006</v>
      </c>
      <c r="D33" s="18">
        <f t="shared" si="1"/>
        <v>4419.0130366666672</v>
      </c>
      <c r="E33" s="19">
        <f t="shared" si="2"/>
        <v>26.836111558704456</v>
      </c>
      <c r="F33" s="19">
        <f t="shared" si="3"/>
        <v>13.418055779352228</v>
      </c>
      <c r="G33" s="19">
        <f t="shared" si="4"/>
        <v>5.3672223117408908</v>
      </c>
      <c r="H33" s="20">
        <f t="shared" si="5"/>
        <v>25.494305980769234</v>
      </c>
    </row>
    <row r="34" spans="1:8" x14ac:dyDescent="0.3">
      <c r="A34" s="8">
        <f t="shared" si="6"/>
        <v>27</v>
      </c>
      <c r="B34" s="18">
        <v>48119.68</v>
      </c>
      <c r="C34" s="18">
        <f t="shared" si="0"/>
        <v>53128.938688000002</v>
      </c>
      <c r="D34" s="18">
        <f t="shared" si="1"/>
        <v>4427.4115573333338</v>
      </c>
      <c r="E34" s="19">
        <f t="shared" si="2"/>
        <v>26.887114720647773</v>
      </c>
      <c r="F34" s="19">
        <f t="shared" si="3"/>
        <v>13.443557360323886</v>
      </c>
      <c r="G34" s="19">
        <f t="shared" si="4"/>
        <v>5.3774229441295542</v>
      </c>
      <c r="H34" s="20">
        <f t="shared" si="5"/>
        <v>25.542758984615386</v>
      </c>
    </row>
    <row r="35" spans="1:8" x14ac:dyDescent="0.3">
      <c r="A35" s="8">
        <f t="shared" si="6"/>
        <v>28</v>
      </c>
      <c r="B35" s="18">
        <v>48188.77</v>
      </c>
      <c r="C35" s="18">
        <f t="shared" si="0"/>
        <v>53205.220956999998</v>
      </c>
      <c r="D35" s="18">
        <f t="shared" si="1"/>
        <v>4433.7684130833331</v>
      </c>
      <c r="E35" s="19">
        <f t="shared" si="2"/>
        <v>26.925719107793523</v>
      </c>
      <c r="F35" s="19">
        <f t="shared" si="3"/>
        <v>13.462859553896761</v>
      </c>
      <c r="G35" s="19">
        <f t="shared" si="4"/>
        <v>5.3851438215587049</v>
      </c>
      <c r="H35" s="20">
        <f t="shared" si="5"/>
        <v>25.579433152403844</v>
      </c>
    </row>
    <row r="36" spans="1:8" x14ac:dyDescent="0.3">
      <c r="A36" s="8">
        <f t="shared" si="6"/>
        <v>29</v>
      </c>
      <c r="B36" s="18">
        <v>48252.74</v>
      </c>
      <c r="C36" s="18">
        <f t="shared" si="0"/>
        <v>53275.850234000005</v>
      </c>
      <c r="D36" s="18">
        <f t="shared" si="1"/>
        <v>4439.6541861666665</v>
      </c>
      <c r="E36" s="19">
        <f t="shared" si="2"/>
        <v>26.961462669028343</v>
      </c>
      <c r="F36" s="19">
        <f t="shared" si="3"/>
        <v>13.480731334514171</v>
      </c>
      <c r="G36" s="19">
        <f t="shared" si="4"/>
        <v>5.3922925338056684</v>
      </c>
      <c r="H36" s="20">
        <f t="shared" si="5"/>
        <v>25.613389535576925</v>
      </c>
    </row>
    <row r="37" spans="1:8" x14ac:dyDescent="0.3">
      <c r="A37" s="8">
        <f t="shared" si="6"/>
        <v>30</v>
      </c>
      <c r="B37" s="18">
        <v>48312.05</v>
      </c>
      <c r="C37" s="18">
        <f t="shared" si="0"/>
        <v>53341.334405000009</v>
      </c>
      <c r="D37" s="18">
        <f t="shared" si="1"/>
        <v>4445.1112004166671</v>
      </c>
      <c r="E37" s="19">
        <f t="shared" si="2"/>
        <v>26.994602431680168</v>
      </c>
      <c r="F37" s="19">
        <f t="shared" si="3"/>
        <v>13.497301215840084</v>
      </c>
      <c r="G37" s="19">
        <f t="shared" si="4"/>
        <v>5.3989204863360332</v>
      </c>
      <c r="H37" s="20">
        <f t="shared" si="5"/>
        <v>25.644872310096158</v>
      </c>
    </row>
    <row r="38" spans="1:8" x14ac:dyDescent="0.3">
      <c r="A38" s="8">
        <f t="shared" si="6"/>
        <v>31</v>
      </c>
      <c r="B38" s="18">
        <v>48366.94</v>
      </c>
      <c r="C38" s="18">
        <f t="shared" si="0"/>
        <v>53401.93845400001</v>
      </c>
      <c r="D38" s="18">
        <f t="shared" si="1"/>
        <v>4450.1615378333336</v>
      </c>
      <c r="E38" s="19">
        <f t="shared" si="2"/>
        <v>27.025272496963566</v>
      </c>
      <c r="F38" s="19">
        <f t="shared" si="3"/>
        <v>13.512636248481783</v>
      </c>
      <c r="G38" s="19">
        <f t="shared" si="4"/>
        <v>5.4050544993927137</v>
      </c>
      <c r="H38" s="20">
        <f t="shared" si="5"/>
        <v>25.67400887211539</v>
      </c>
    </row>
    <row r="39" spans="1:8" x14ac:dyDescent="0.3">
      <c r="A39" s="8">
        <f t="shared" si="6"/>
        <v>32</v>
      </c>
      <c r="B39" s="18">
        <v>48417.78</v>
      </c>
      <c r="C39" s="18">
        <f t="shared" si="0"/>
        <v>53458.070898000005</v>
      </c>
      <c r="D39" s="18">
        <f t="shared" si="1"/>
        <v>4454.8392415000008</v>
      </c>
      <c r="E39" s="19">
        <f t="shared" si="2"/>
        <v>27.053679604251016</v>
      </c>
      <c r="F39" s="19">
        <f t="shared" si="3"/>
        <v>13.526839802125508</v>
      </c>
      <c r="G39" s="19">
        <f t="shared" si="4"/>
        <v>5.4107359208502031</v>
      </c>
      <c r="H39" s="20">
        <f t="shared" si="5"/>
        <v>25.700995624038462</v>
      </c>
    </row>
    <row r="40" spans="1:8" x14ac:dyDescent="0.3">
      <c r="A40" s="8">
        <f t="shared" si="6"/>
        <v>33</v>
      </c>
      <c r="B40" s="18">
        <v>48464.84</v>
      </c>
      <c r="C40" s="18">
        <f t="shared" si="0"/>
        <v>53510.029843999997</v>
      </c>
      <c r="D40" s="18">
        <f t="shared" si="1"/>
        <v>4459.1691536666667</v>
      </c>
      <c r="E40" s="19">
        <f t="shared" si="2"/>
        <v>27.079974617408904</v>
      </c>
      <c r="F40" s="19">
        <f t="shared" si="3"/>
        <v>13.539987308704452</v>
      </c>
      <c r="G40" s="19">
        <f t="shared" si="4"/>
        <v>5.4159949234817812</v>
      </c>
      <c r="H40" s="20">
        <f t="shared" si="5"/>
        <v>25.72597588653846</v>
      </c>
    </row>
    <row r="41" spans="1:8" x14ac:dyDescent="0.3">
      <c r="A41" s="8">
        <f t="shared" si="6"/>
        <v>34</v>
      </c>
      <c r="B41" s="18">
        <v>48508.44</v>
      </c>
      <c r="C41" s="18">
        <f t="shared" si="0"/>
        <v>53558.168604000006</v>
      </c>
      <c r="D41" s="18">
        <f t="shared" si="1"/>
        <v>4463.1807170000011</v>
      </c>
      <c r="E41" s="19">
        <f t="shared" si="2"/>
        <v>27.104336338056683</v>
      </c>
      <c r="F41" s="19">
        <f t="shared" si="3"/>
        <v>13.552168169028342</v>
      </c>
      <c r="G41" s="19">
        <f t="shared" si="4"/>
        <v>5.420867267611337</v>
      </c>
      <c r="H41" s="20">
        <f t="shared" si="5"/>
        <v>25.749119521153848</v>
      </c>
    </row>
    <row r="42" spans="1:8" x14ac:dyDescent="0.3">
      <c r="A42" s="21">
        <f t="shared" si="6"/>
        <v>35</v>
      </c>
      <c r="B42" s="22">
        <v>48548.79</v>
      </c>
      <c r="C42" s="22">
        <f t="shared" si="0"/>
        <v>53602.719039000003</v>
      </c>
      <c r="D42" s="22">
        <f t="shared" si="1"/>
        <v>4466.8932532500003</v>
      </c>
      <c r="E42" s="23">
        <f t="shared" si="2"/>
        <v>27.126882104757087</v>
      </c>
      <c r="F42" s="23">
        <f t="shared" si="3"/>
        <v>13.563441052378543</v>
      </c>
      <c r="G42" s="23">
        <f t="shared" si="4"/>
        <v>5.4253764209514177</v>
      </c>
      <c r="H42" s="24">
        <f t="shared" si="5"/>
        <v>25.770537999519231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24</v>
      </c>
      <c r="B1" s="1" t="s">
        <v>70</v>
      </c>
    </row>
    <row r="2" spans="1:8" x14ac:dyDescent="0.3">
      <c r="A2" s="4"/>
      <c r="D2" s="3">
        <f>Inhoud!B4</f>
        <v>44896</v>
      </c>
    </row>
    <row r="3" spans="1:8" ht="14.4" x14ac:dyDescent="0.3">
      <c r="A3" s="1"/>
      <c r="B3" s="1"/>
      <c r="C3" s="5" t="s">
        <v>1</v>
      </c>
      <c r="D3" s="37">
        <f>Inhoud!B6</f>
        <v>1.1041000000000001</v>
      </c>
    </row>
    <row r="4" spans="1:8" x14ac:dyDescent="0.3">
      <c r="A4" s="6"/>
      <c r="B4" s="47" t="s">
        <v>2</v>
      </c>
      <c r="C4" s="48"/>
      <c r="D4" s="31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44896</v>
      </c>
      <c r="D6" s="13">
        <f>C6</f>
        <v>44896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30897.759999999998</v>
      </c>
      <c r="C7" s="18">
        <f t="shared" ref="C7:C42" si="0">B7*$D$3</f>
        <v>34114.216816</v>
      </c>
      <c r="D7" s="18">
        <f t="shared" ref="D7:D42" si="1">B7/12*$D$3</f>
        <v>2842.8514013333333</v>
      </c>
      <c r="E7" s="19">
        <f t="shared" ref="E7:E42" si="2">C7/1976</f>
        <v>17.264279765182188</v>
      </c>
      <c r="F7" s="19">
        <f>E7/2</f>
        <v>8.632139882591094</v>
      </c>
      <c r="G7" s="19">
        <f>E7/5</f>
        <v>3.4528559530364378</v>
      </c>
      <c r="H7" s="20">
        <f>C7/2080</f>
        <v>16.401065776923076</v>
      </c>
    </row>
    <row r="8" spans="1:8" x14ac:dyDescent="0.3">
      <c r="A8" s="8">
        <f>A7+1</f>
        <v>1</v>
      </c>
      <c r="B8" s="18">
        <v>31597.08</v>
      </c>
      <c r="C8" s="18">
        <f t="shared" si="0"/>
        <v>34886.336028000005</v>
      </c>
      <c r="D8" s="18">
        <f t="shared" si="1"/>
        <v>2907.1946690000004</v>
      </c>
      <c r="E8" s="19">
        <f t="shared" si="2"/>
        <v>17.655028354251016</v>
      </c>
      <c r="F8" s="19">
        <f t="shared" ref="F8:F42" si="3">E8/2</f>
        <v>8.8275141771255079</v>
      </c>
      <c r="G8" s="19">
        <f t="shared" ref="G8:G42" si="4">E8/5</f>
        <v>3.5310056708502033</v>
      </c>
      <c r="H8" s="20">
        <f t="shared" ref="H8:H42" si="5">C8/2080</f>
        <v>16.772276936538464</v>
      </c>
    </row>
    <row r="9" spans="1:8" x14ac:dyDescent="0.3">
      <c r="A9" s="8">
        <f t="shared" ref="A9:A42" si="6">A8+1</f>
        <v>2</v>
      </c>
      <c r="B9" s="18">
        <v>32554.9</v>
      </c>
      <c r="C9" s="18">
        <f t="shared" si="0"/>
        <v>35943.865090000007</v>
      </c>
      <c r="D9" s="18">
        <f t="shared" si="1"/>
        <v>2995.3220908333337</v>
      </c>
      <c r="E9" s="19">
        <f t="shared" si="2"/>
        <v>18.190215126518222</v>
      </c>
      <c r="F9" s="19">
        <f t="shared" si="3"/>
        <v>9.095107563259111</v>
      </c>
      <c r="G9" s="19">
        <f t="shared" si="4"/>
        <v>3.6380430253036442</v>
      </c>
      <c r="H9" s="20">
        <f t="shared" si="5"/>
        <v>17.280704370192311</v>
      </c>
    </row>
    <row r="10" spans="1:8" x14ac:dyDescent="0.3">
      <c r="A10" s="8">
        <f t="shared" si="6"/>
        <v>3</v>
      </c>
      <c r="B10" s="18">
        <v>33633.79</v>
      </c>
      <c r="C10" s="18">
        <f t="shared" si="0"/>
        <v>37135.067539000003</v>
      </c>
      <c r="D10" s="18">
        <f t="shared" si="1"/>
        <v>3094.5889615833339</v>
      </c>
      <c r="E10" s="19">
        <f t="shared" si="2"/>
        <v>18.793050373987857</v>
      </c>
      <c r="F10" s="19">
        <f t="shared" si="3"/>
        <v>9.3965251869939284</v>
      </c>
      <c r="G10" s="19">
        <f t="shared" si="4"/>
        <v>3.7586100747975713</v>
      </c>
      <c r="H10" s="20">
        <f t="shared" si="5"/>
        <v>17.853397855288463</v>
      </c>
    </row>
    <row r="11" spans="1:8" x14ac:dyDescent="0.3">
      <c r="A11" s="8">
        <f t="shared" si="6"/>
        <v>4</v>
      </c>
      <c r="B11" s="18">
        <v>34587.269999999997</v>
      </c>
      <c r="C11" s="18">
        <f t="shared" si="0"/>
        <v>38187.804807</v>
      </c>
      <c r="D11" s="18">
        <f t="shared" si="1"/>
        <v>3182.3170672499996</v>
      </c>
      <c r="E11" s="19">
        <f t="shared" si="2"/>
        <v>19.325812149291497</v>
      </c>
      <c r="F11" s="19">
        <f t="shared" si="3"/>
        <v>9.6629060746457487</v>
      </c>
      <c r="G11" s="19">
        <f t="shared" si="4"/>
        <v>3.8651624298582994</v>
      </c>
      <c r="H11" s="20">
        <f t="shared" si="5"/>
        <v>18.359521541826922</v>
      </c>
    </row>
    <row r="12" spans="1:8" x14ac:dyDescent="0.3">
      <c r="A12" s="8">
        <f t="shared" si="6"/>
        <v>5</v>
      </c>
      <c r="B12" s="18">
        <v>35057.910000000003</v>
      </c>
      <c r="C12" s="18">
        <f t="shared" si="0"/>
        <v>38707.43843100001</v>
      </c>
      <c r="D12" s="18">
        <f t="shared" si="1"/>
        <v>3225.6198692500006</v>
      </c>
      <c r="E12" s="19">
        <f t="shared" si="2"/>
        <v>19.58878463107288</v>
      </c>
      <c r="F12" s="19">
        <f t="shared" si="3"/>
        <v>9.7943923155364399</v>
      </c>
      <c r="G12" s="19">
        <f t="shared" si="4"/>
        <v>3.9177569262145759</v>
      </c>
      <c r="H12" s="20">
        <f t="shared" si="5"/>
        <v>18.609345399519235</v>
      </c>
    </row>
    <row r="13" spans="1:8" x14ac:dyDescent="0.3">
      <c r="A13" s="8">
        <f t="shared" si="6"/>
        <v>6</v>
      </c>
      <c r="B13" s="18">
        <v>36081.919999999998</v>
      </c>
      <c r="C13" s="18">
        <f t="shared" si="0"/>
        <v>39838.047872000003</v>
      </c>
      <c r="D13" s="18">
        <f t="shared" si="1"/>
        <v>3319.8373226666668</v>
      </c>
      <c r="E13" s="19">
        <f t="shared" si="2"/>
        <v>20.160955400809719</v>
      </c>
      <c r="F13" s="19">
        <f t="shared" si="3"/>
        <v>10.08047770040486</v>
      </c>
      <c r="G13" s="19">
        <f t="shared" si="4"/>
        <v>4.0321910801619438</v>
      </c>
      <c r="H13" s="20">
        <f t="shared" si="5"/>
        <v>19.152907630769231</v>
      </c>
    </row>
    <row r="14" spans="1:8" x14ac:dyDescent="0.3">
      <c r="A14" s="8">
        <f t="shared" si="6"/>
        <v>7</v>
      </c>
      <c r="B14" s="18">
        <v>37414.49</v>
      </c>
      <c r="C14" s="18">
        <f t="shared" si="0"/>
        <v>41309.338409000004</v>
      </c>
      <c r="D14" s="18">
        <f t="shared" si="1"/>
        <v>3442.4448674166665</v>
      </c>
      <c r="E14" s="19">
        <f t="shared" si="2"/>
        <v>20.905535632085023</v>
      </c>
      <c r="F14" s="19">
        <f t="shared" si="3"/>
        <v>10.452767816042511</v>
      </c>
      <c r="G14" s="19">
        <f t="shared" si="4"/>
        <v>4.1811071264170048</v>
      </c>
      <c r="H14" s="20">
        <f t="shared" si="5"/>
        <v>19.860258850480772</v>
      </c>
    </row>
    <row r="15" spans="1:8" x14ac:dyDescent="0.3">
      <c r="A15" s="8">
        <f t="shared" si="6"/>
        <v>8</v>
      </c>
      <c r="B15" s="18">
        <v>37815.019999999997</v>
      </c>
      <c r="C15" s="18">
        <f t="shared" si="0"/>
        <v>41751.563582000002</v>
      </c>
      <c r="D15" s="18">
        <f t="shared" si="1"/>
        <v>3479.2969651666667</v>
      </c>
      <c r="E15" s="19">
        <f t="shared" si="2"/>
        <v>21.129333796558704</v>
      </c>
      <c r="F15" s="19">
        <f t="shared" si="3"/>
        <v>10.564666898279352</v>
      </c>
      <c r="G15" s="19">
        <f t="shared" si="4"/>
        <v>4.2258667593117405</v>
      </c>
      <c r="H15" s="20">
        <f t="shared" si="5"/>
        <v>20.072867106730769</v>
      </c>
    </row>
    <row r="16" spans="1:8" x14ac:dyDescent="0.3">
      <c r="A16" s="8">
        <f t="shared" si="6"/>
        <v>9</v>
      </c>
      <c r="B16" s="18">
        <v>38656.28</v>
      </c>
      <c r="C16" s="18">
        <f t="shared" si="0"/>
        <v>42680.398748</v>
      </c>
      <c r="D16" s="18">
        <f t="shared" si="1"/>
        <v>3556.6998956666666</v>
      </c>
      <c r="E16" s="19">
        <f t="shared" si="2"/>
        <v>21.599392078947368</v>
      </c>
      <c r="F16" s="19">
        <f t="shared" si="3"/>
        <v>10.799696039473684</v>
      </c>
      <c r="G16" s="19">
        <f t="shared" si="4"/>
        <v>4.3198784157894732</v>
      </c>
      <c r="H16" s="20">
        <f t="shared" si="5"/>
        <v>20.519422474999999</v>
      </c>
    </row>
    <row r="17" spans="1:8" x14ac:dyDescent="0.3">
      <c r="A17" s="8">
        <f t="shared" si="6"/>
        <v>10</v>
      </c>
      <c r="B17" s="18">
        <v>39260.639999999999</v>
      </c>
      <c r="C17" s="18">
        <f t="shared" si="0"/>
        <v>43347.672624000006</v>
      </c>
      <c r="D17" s="18">
        <f t="shared" si="1"/>
        <v>3612.3060519999999</v>
      </c>
      <c r="E17" s="19">
        <f t="shared" si="2"/>
        <v>21.937081287449395</v>
      </c>
      <c r="F17" s="19">
        <f t="shared" si="3"/>
        <v>10.968540643724698</v>
      </c>
      <c r="G17" s="19">
        <f t="shared" si="4"/>
        <v>4.3874162574898792</v>
      </c>
      <c r="H17" s="20">
        <f t="shared" si="5"/>
        <v>20.840227223076926</v>
      </c>
    </row>
    <row r="18" spans="1:8" x14ac:dyDescent="0.3">
      <c r="A18" s="8">
        <f t="shared" si="6"/>
        <v>11</v>
      </c>
      <c r="B18" s="18">
        <v>39811.480000000003</v>
      </c>
      <c r="C18" s="18">
        <f t="shared" si="0"/>
        <v>43955.855068000004</v>
      </c>
      <c r="D18" s="18">
        <f t="shared" si="1"/>
        <v>3662.9879223333337</v>
      </c>
      <c r="E18" s="19">
        <f t="shared" si="2"/>
        <v>22.244865925101216</v>
      </c>
      <c r="F18" s="19">
        <f t="shared" si="3"/>
        <v>11.122432962550608</v>
      </c>
      <c r="G18" s="19">
        <f t="shared" si="4"/>
        <v>4.4489731850202432</v>
      </c>
      <c r="H18" s="20">
        <f t="shared" si="5"/>
        <v>21.132622628846157</v>
      </c>
    </row>
    <row r="19" spans="1:8" x14ac:dyDescent="0.3">
      <c r="A19" s="8">
        <f t="shared" si="6"/>
        <v>12</v>
      </c>
      <c r="B19" s="18">
        <v>40711.129999999997</v>
      </c>
      <c r="C19" s="18">
        <f t="shared" si="0"/>
        <v>44949.158632999999</v>
      </c>
      <c r="D19" s="18">
        <f t="shared" si="1"/>
        <v>3745.7632194166667</v>
      </c>
      <c r="E19" s="19">
        <f t="shared" si="2"/>
        <v>22.74754991548583</v>
      </c>
      <c r="F19" s="19">
        <f t="shared" si="3"/>
        <v>11.373774957742915</v>
      </c>
      <c r="G19" s="19">
        <f t="shared" si="4"/>
        <v>4.5495099830971659</v>
      </c>
      <c r="H19" s="20">
        <f t="shared" si="5"/>
        <v>21.610172419711539</v>
      </c>
    </row>
    <row r="20" spans="1:8" x14ac:dyDescent="0.3">
      <c r="A20" s="8">
        <f t="shared" si="6"/>
        <v>13</v>
      </c>
      <c r="B20" s="18">
        <v>41013.19</v>
      </c>
      <c r="C20" s="18">
        <f t="shared" si="0"/>
        <v>45282.663079000005</v>
      </c>
      <c r="D20" s="18">
        <f t="shared" si="1"/>
        <v>3773.5552565833336</v>
      </c>
      <c r="E20" s="19">
        <f t="shared" si="2"/>
        <v>22.916327469129559</v>
      </c>
      <c r="F20" s="19">
        <f t="shared" si="3"/>
        <v>11.45816373456478</v>
      </c>
      <c r="G20" s="19">
        <f t="shared" si="4"/>
        <v>4.5832654938259116</v>
      </c>
      <c r="H20" s="20">
        <f t="shared" si="5"/>
        <v>21.770511095673079</v>
      </c>
    </row>
    <row r="21" spans="1:8" x14ac:dyDescent="0.3">
      <c r="A21" s="8">
        <f t="shared" si="6"/>
        <v>14</v>
      </c>
      <c r="B21" s="18">
        <v>42084.77</v>
      </c>
      <c r="C21" s="18">
        <f t="shared" si="0"/>
        <v>46465.794557000001</v>
      </c>
      <c r="D21" s="18">
        <f t="shared" si="1"/>
        <v>3872.1495464166669</v>
      </c>
      <c r="E21" s="19">
        <f t="shared" si="2"/>
        <v>23.515078217105263</v>
      </c>
      <c r="F21" s="19">
        <f t="shared" si="3"/>
        <v>11.757539108552631</v>
      </c>
      <c r="G21" s="19">
        <f t="shared" si="4"/>
        <v>4.7030156434210522</v>
      </c>
      <c r="H21" s="20">
        <f t="shared" si="5"/>
        <v>22.339324306249999</v>
      </c>
    </row>
    <row r="22" spans="1:8" x14ac:dyDescent="0.3">
      <c r="A22" s="8">
        <f t="shared" si="6"/>
        <v>15</v>
      </c>
      <c r="B22" s="18">
        <v>42351.05</v>
      </c>
      <c r="C22" s="18">
        <f t="shared" si="0"/>
        <v>46759.794305000003</v>
      </c>
      <c r="D22" s="18">
        <f t="shared" si="1"/>
        <v>3896.6495254166675</v>
      </c>
      <c r="E22" s="19">
        <f t="shared" si="2"/>
        <v>23.663863514676116</v>
      </c>
      <c r="F22" s="19">
        <f t="shared" si="3"/>
        <v>11.831931757338058</v>
      </c>
      <c r="G22" s="19">
        <f t="shared" si="4"/>
        <v>4.7327727029352236</v>
      </c>
      <c r="H22" s="20">
        <f t="shared" si="5"/>
        <v>22.480670338942311</v>
      </c>
    </row>
    <row r="23" spans="1:8" x14ac:dyDescent="0.3">
      <c r="A23" s="8">
        <f t="shared" si="6"/>
        <v>16</v>
      </c>
      <c r="B23" s="18">
        <v>43753.53</v>
      </c>
      <c r="C23" s="18">
        <f t="shared" si="0"/>
        <v>48308.272473000005</v>
      </c>
      <c r="D23" s="18">
        <f t="shared" si="1"/>
        <v>4025.6893727500005</v>
      </c>
      <c r="E23" s="19">
        <f t="shared" si="2"/>
        <v>24.447506312246965</v>
      </c>
      <c r="F23" s="19">
        <f t="shared" si="3"/>
        <v>12.223753156123482</v>
      </c>
      <c r="G23" s="19">
        <f t="shared" si="4"/>
        <v>4.889501262449393</v>
      </c>
      <c r="H23" s="20">
        <f t="shared" si="5"/>
        <v>23.225130996634618</v>
      </c>
    </row>
    <row r="24" spans="1:8" x14ac:dyDescent="0.3">
      <c r="A24" s="8">
        <f t="shared" si="6"/>
        <v>17</v>
      </c>
      <c r="B24" s="18">
        <v>44470.16</v>
      </c>
      <c r="C24" s="18">
        <f t="shared" si="0"/>
        <v>49099.503656000008</v>
      </c>
      <c r="D24" s="18">
        <f t="shared" si="1"/>
        <v>4091.625304666667</v>
      </c>
      <c r="E24" s="19">
        <f t="shared" si="2"/>
        <v>24.847926951417008</v>
      </c>
      <c r="F24" s="19">
        <f t="shared" si="3"/>
        <v>12.423963475708504</v>
      </c>
      <c r="G24" s="19">
        <f t="shared" si="4"/>
        <v>4.9695853902834015</v>
      </c>
      <c r="H24" s="20">
        <f t="shared" si="5"/>
        <v>23.605530603846159</v>
      </c>
    </row>
    <row r="25" spans="1:8" x14ac:dyDescent="0.3">
      <c r="A25" s="8">
        <f t="shared" si="6"/>
        <v>18</v>
      </c>
      <c r="B25" s="18">
        <v>45370.42</v>
      </c>
      <c r="C25" s="18">
        <f t="shared" si="0"/>
        <v>50093.480722</v>
      </c>
      <c r="D25" s="18">
        <f t="shared" si="1"/>
        <v>4174.456726833334</v>
      </c>
      <c r="E25" s="19">
        <f t="shared" si="2"/>
        <v>25.350951782388663</v>
      </c>
      <c r="F25" s="19">
        <f t="shared" si="3"/>
        <v>12.675475891194331</v>
      </c>
      <c r="G25" s="19">
        <f t="shared" si="4"/>
        <v>5.0701903564777329</v>
      </c>
      <c r="H25" s="20">
        <f t="shared" si="5"/>
        <v>24.083404193269232</v>
      </c>
    </row>
    <row r="26" spans="1:8" x14ac:dyDescent="0.3">
      <c r="A26" s="8">
        <f t="shared" si="6"/>
        <v>19</v>
      </c>
      <c r="B26" s="18">
        <v>46167.44</v>
      </c>
      <c r="C26" s="18">
        <f t="shared" si="0"/>
        <v>50973.470504000004</v>
      </c>
      <c r="D26" s="18">
        <f t="shared" si="1"/>
        <v>4247.789208666667</v>
      </c>
      <c r="E26" s="19">
        <f t="shared" si="2"/>
        <v>25.79629074089069</v>
      </c>
      <c r="F26" s="19">
        <f t="shared" si="3"/>
        <v>12.898145370445345</v>
      </c>
      <c r="G26" s="19">
        <f t="shared" si="4"/>
        <v>5.1592581481781377</v>
      </c>
      <c r="H26" s="20">
        <f t="shared" si="5"/>
        <v>24.506476203846155</v>
      </c>
    </row>
    <row r="27" spans="1:8" x14ac:dyDescent="0.3">
      <c r="A27" s="8">
        <f t="shared" si="6"/>
        <v>20</v>
      </c>
      <c r="B27" s="18">
        <v>46262.71</v>
      </c>
      <c r="C27" s="18">
        <f t="shared" si="0"/>
        <v>51078.658111000004</v>
      </c>
      <c r="D27" s="18">
        <f t="shared" si="1"/>
        <v>4256.554842583334</v>
      </c>
      <c r="E27" s="19">
        <f t="shared" si="2"/>
        <v>25.849523335526317</v>
      </c>
      <c r="F27" s="19">
        <f t="shared" si="3"/>
        <v>12.924761667763159</v>
      </c>
      <c r="G27" s="19">
        <f t="shared" si="4"/>
        <v>5.1699046671052633</v>
      </c>
      <c r="H27" s="20">
        <f t="shared" si="5"/>
        <v>24.557047168750003</v>
      </c>
    </row>
    <row r="28" spans="1:8" x14ac:dyDescent="0.3">
      <c r="A28" s="8">
        <f t="shared" si="6"/>
        <v>21</v>
      </c>
      <c r="B28" s="18">
        <v>47107.8</v>
      </c>
      <c r="C28" s="18">
        <f t="shared" si="0"/>
        <v>52011.721980000009</v>
      </c>
      <c r="D28" s="18">
        <f t="shared" si="1"/>
        <v>4334.3101650000008</v>
      </c>
      <c r="E28" s="19">
        <f t="shared" si="2"/>
        <v>26.321721649797574</v>
      </c>
      <c r="F28" s="19">
        <f t="shared" si="3"/>
        <v>13.160860824898787</v>
      </c>
      <c r="G28" s="19">
        <f t="shared" si="4"/>
        <v>5.2643443299595152</v>
      </c>
      <c r="H28" s="20">
        <f t="shared" si="5"/>
        <v>25.005635567307696</v>
      </c>
    </row>
    <row r="29" spans="1:8" x14ac:dyDescent="0.3">
      <c r="A29" s="8">
        <f t="shared" si="6"/>
        <v>22</v>
      </c>
      <c r="B29" s="18">
        <v>47180.56</v>
      </c>
      <c r="C29" s="18">
        <f t="shared" si="0"/>
        <v>52092.056296000002</v>
      </c>
      <c r="D29" s="18">
        <f t="shared" si="1"/>
        <v>4341.0046913333335</v>
      </c>
      <c r="E29" s="19">
        <f t="shared" si="2"/>
        <v>26.362376668016196</v>
      </c>
      <c r="F29" s="19">
        <f t="shared" si="3"/>
        <v>13.181188334008098</v>
      </c>
      <c r="G29" s="19">
        <f t="shared" si="4"/>
        <v>5.2724753336032393</v>
      </c>
      <c r="H29" s="20">
        <f t="shared" si="5"/>
        <v>25.044257834615387</v>
      </c>
    </row>
    <row r="30" spans="1:8" x14ac:dyDescent="0.3">
      <c r="A30" s="8">
        <f t="shared" si="6"/>
        <v>23</v>
      </c>
      <c r="B30" s="18">
        <v>48804.2</v>
      </c>
      <c r="C30" s="18">
        <f t="shared" si="0"/>
        <v>53884.717219999999</v>
      </c>
      <c r="D30" s="18">
        <f t="shared" si="1"/>
        <v>4490.3931016666666</v>
      </c>
      <c r="E30" s="19">
        <f t="shared" si="2"/>
        <v>27.269593734817814</v>
      </c>
      <c r="F30" s="19">
        <f t="shared" si="3"/>
        <v>13.634796867408907</v>
      </c>
      <c r="G30" s="19">
        <f t="shared" si="4"/>
        <v>5.4539187469635628</v>
      </c>
      <c r="H30" s="20">
        <f t="shared" si="5"/>
        <v>25.906114048076923</v>
      </c>
    </row>
    <row r="31" spans="1:8" x14ac:dyDescent="0.3">
      <c r="A31" s="8">
        <f t="shared" si="6"/>
        <v>24</v>
      </c>
      <c r="B31" s="18">
        <v>50416.34</v>
      </c>
      <c r="C31" s="18">
        <f t="shared" si="0"/>
        <v>55664.680994000002</v>
      </c>
      <c r="D31" s="18">
        <f t="shared" si="1"/>
        <v>4638.7234161666674</v>
      </c>
      <c r="E31" s="19">
        <f t="shared" si="2"/>
        <v>28.170385118421052</v>
      </c>
      <c r="F31" s="19">
        <f t="shared" si="3"/>
        <v>14.085192559210526</v>
      </c>
      <c r="G31" s="19">
        <f t="shared" si="4"/>
        <v>5.6340770236842106</v>
      </c>
      <c r="H31" s="20">
        <f t="shared" si="5"/>
        <v>26.761865862500002</v>
      </c>
    </row>
    <row r="32" spans="1:8" x14ac:dyDescent="0.3">
      <c r="A32" s="8">
        <f t="shared" si="6"/>
        <v>25</v>
      </c>
      <c r="B32" s="18">
        <v>50519.29</v>
      </c>
      <c r="C32" s="18">
        <f t="shared" si="0"/>
        <v>55778.348089000006</v>
      </c>
      <c r="D32" s="18">
        <f t="shared" si="1"/>
        <v>4648.1956740833339</v>
      </c>
      <c r="E32" s="19">
        <f t="shared" si="2"/>
        <v>28.22790895192308</v>
      </c>
      <c r="F32" s="19">
        <f t="shared" si="3"/>
        <v>14.11395447596154</v>
      </c>
      <c r="G32" s="19">
        <f t="shared" si="4"/>
        <v>5.6455817903846164</v>
      </c>
      <c r="H32" s="20">
        <f t="shared" si="5"/>
        <v>26.816513504326927</v>
      </c>
    </row>
    <row r="33" spans="1:8" x14ac:dyDescent="0.3">
      <c r="A33" s="8">
        <f t="shared" si="6"/>
        <v>26</v>
      </c>
      <c r="B33" s="18">
        <v>50604.07</v>
      </c>
      <c r="C33" s="18">
        <f t="shared" si="0"/>
        <v>55871.953687000001</v>
      </c>
      <c r="D33" s="18">
        <f t="shared" si="1"/>
        <v>4655.9961405833337</v>
      </c>
      <c r="E33" s="19">
        <f t="shared" si="2"/>
        <v>28.275280205971661</v>
      </c>
      <c r="F33" s="19">
        <f t="shared" si="3"/>
        <v>14.137640102985831</v>
      </c>
      <c r="G33" s="19">
        <f t="shared" si="4"/>
        <v>5.6550560411943325</v>
      </c>
      <c r="H33" s="20">
        <f t="shared" si="5"/>
        <v>26.861516195673076</v>
      </c>
    </row>
    <row r="34" spans="1:8" x14ac:dyDescent="0.3">
      <c r="A34" s="8">
        <f t="shared" si="6"/>
        <v>27</v>
      </c>
      <c r="B34" s="18">
        <v>50694.17</v>
      </c>
      <c r="C34" s="18">
        <f t="shared" si="0"/>
        <v>55971.433097000001</v>
      </c>
      <c r="D34" s="18">
        <f t="shared" si="1"/>
        <v>4664.2860914166667</v>
      </c>
      <c r="E34" s="19">
        <f t="shared" si="2"/>
        <v>28.325624036943321</v>
      </c>
      <c r="F34" s="19">
        <f t="shared" si="3"/>
        <v>14.16281201847166</v>
      </c>
      <c r="G34" s="19">
        <f t="shared" si="4"/>
        <v>5.665124807388664</v>
      </c>
      <c r="H34" s="20">
        <f t="shared" si="5"/>
        <v>26.909342835096155</v>
      </c>
    </row>
    <row r="35" spans="1:8" x14ac:dyDescent="0.3">
      <c r="A35" s="8">
        <f t="shared" si="6"/>
        <v>28</v>
      </c>
      <c r="B35" s="18">
        <v>50766.95</v>
      </c>
      <c r="C35" s="18">
        <f t="shared" si="0"/>
        <v>56051.789495000005</v>
      </c>
      <c r="D35" s="18">
        <f t="shared" si="1"/>
        <v>4670.982457916667</v>
      </c>
      <c r="E35" s="19">
        <f t="shared" si="2"/>
        <v>28.366290230263161</v>
      </c>
      <c r="F35" s="19">
        <f t="shared" si="3"/>
        <v>14.18314511513158</v>
      </c>
      <c r="G35" s="19">
        <f t="shared" si="4"/>
        <v>5.6732580460526325</v>
      </c>
      <c r="H35" s="20">
        <f t="shared" si="5"/>
        <v>26.947975718750001</v>
      </c>
    </row>
    <row r="36" spans="1:8" x14ac:dyDescent="0.3">
      <c r="A36" s="8">
        <f t="shared" si="6"/>
        <v>29</v>
      </c>
      <c r="B36" s="18">
        <v>50834.35</v>
      </c>
      <c r="C36" s="18">
        <f t="shared" si="0"/>
        <v>56126.205835000001</v>
      </c>
      <c r="D36" s="18">
        <f t="shared" si="1"/>
        <v>4677.1838195833334</v>
      </c>
      <c r="E36" s="19">
        <f t="shared" si="2"/>
        <v>28.403950321356277</v>
      </c>
      <c r="F36" s="19">
        <f t="shared" si="3"/>
        <v>14.201975160678138</v>
      </c>
      <c r="G36" s="19">
        <f t="shared" si="4"/>
        <v>5.680790064271255</v>
      </c>
      <c r="H36" s="20">
        <f t="shared" si="5"/>
        <v>26.983752805288461</v>
      </c>
    </row>
    <row r="37" spans="1:8" x14ac:dyDescent="0.3">
      <c r="A37" s="8">
        <f t="shared" si="6"/>
        <v>30</v>
      </c>
      <c r="B37" s="18">
        <v>50896.83</v>
      </c>
      <c r="C37" s="18">
        <f t="shared" si="0"/>
        <v>56195.190003000003</v>
      </c>
      <c r="D37" s="18">
        <f t="shared" si="1"/>
        <v>4682.9325002500009</v>
      </c>
      <c r="E37" s="19">
        <f t="shared" si="2"/>
        <v>28.438861337550609</v>
      </c>
      <c r="F37" s="19">
        <f t="shared" si="3"/>
        <v>14.219430668775304</v>
      </c>
      <c r="G37" s="19">
        <f t="shared" si="4"/>
        <v>5.6877722675101214</v>
      </c>
      <c r="H37" s="20">
        <f t="shared" si="5"/>
        <v>27.016918270673077</v>
      </c>
    </row>
    <row r="38" spans="1:8" x14ac:dyDescent="0.3">
      <c r="A38" s="8">
        <f t="shared" si="6"/>
        <v>31</v>
      </c>
      <c r="B38" s="18">
        <v>50954.65</v>
      </c>
      <c r="C38" s="18">
        <f t="shared" si="0"/>
        <v>56259.029065000002</v>
      </c>
      <c r="D38" s="18">
        <f t="shared" si="1"/>
        <v>4688.2524220833338</v>
      </c>
      <c r="E38" s="19">
        <f t="shared" si="2"/>
        <v>28.471168555161945</v>
      </c>
      <c r="F38" s="19">
        <f t="shared" si="3"/>
        <v>14.235584277580973</v>
      </c>
      <c r="G38" s="19">
        <f t="shared" si="4"/>
        <v>5.6942337110323891</v>
      </c>
      <c r="H38" s="20">
        <f t="shared" si="5"/>
        <v>27.047610127403846</v>
      </c>
    </row>
    <row r="39" spans="1:8" x14ac:dyDescent="0.3">
      <c r="A39" s="8">
        <f t="shared" si="6"/>
        <v>32</v>
      </c>
      <c r="B39" s="18">
        <v>51008.21</v>
      </c>
      <c r="C39" s="18">
        <f t="shared" si="0"/>
        <v>56318.164661000003</v>
      </c>
      <c r="D39" s="18">
        <f t="shared" si="1"/>
        <v>4693.1803884166675</v>
      </c>
      <c r="E39" s="19">
        <f t="shared" si="2"/>
        <v>28.501095476214577</v>
      </c>
      <c r="F39" s="19">
        <f t="shared" si="3"/>
        <v>14.250547738107288</v>
      </c>
      <c r="G39" s="19">
        <f t="shared" si="4"/>
        <v>5.7002190952429155</v>
      </c>
      <c r="H39" s="20">
        <f t="shared" si="5"/>
        <v>27.076040702403848</v>
      </c>
    </row>
    <row r="40" spans="1:8" x14ac:dyDescent="0.3">
      <c r="A40" s="8">
        <f t="shared" si="6"/>
        <v>33</v>
      </c>
      <c r="B40" s="18">
        <v>51057.79</v>
      </c>
      <c r="C40" s="18">
        <f t="shared" si="0"/>
        <v>56372.905939000004</v>
      </c>
      <c r="D40" s="18">
        <f t="shared" si="1"/>
        <v>4697.7421615833337</v>
      </c>
      <c r="E40" s="19">
        <f t="shared" si="2"/>
        <v>28.528798552125508</v>
      </c>
      <c r="F40" s="19">
        <f t="shared" si="3"/>
        <v>14.264399276062754</v>
      </c>
      <c r="G40" s="19">
        <f t="shared" si="4"/>
        <v>5.7057597104251014</v>
      </c>
      <c r="H40" s="20">
        <f t="shared" si="5"/>
        <v>27.102358624519233</v>
      </c>
    </row>
    <row r="41" spans="1:8" x14ac:dyDescent="0.3">
      <c r="A41" s="8">
        <f t="shared" si="6"/>
        <v>34</v>
      </c>
      <c r="B41" s="18">
        <v>51103.73</v>
      </c>
      <c r="C41" s="18">
        <f t="shared" si="0"/>
        <v>56423.628293000009</v>
      </c>
      <c r="D41" s="18">
        <f t="shared" si="1"/>
        <v>4701.9690244166677</v>
      </c>
      <c r="E41" s="19">
        <f t="shared" si="2"/>
        <v>28.554467759615388</v>
      </c>
      <c r="F41" s="19">
        <f t="shared" si="3"/>
        <v>14.277233879807694</v>
      </c>
      <c r="G41" s="19">
        <f t="shared" si="4"/>
        <v>5.7108935519230775</v>
      </c>
      <c r="H41" s="20">
        <f t="shared" si="5"/>
        <v>27.126744371634619</v>
      </c>
    </row>
    <row r="42" spans="1:8" x14ac:dyDescent="0.3">
      <c r="A42" s="21">
        <f t="shared" si="6"/>
        <v>35</v>
      </c>
      <c r="B42" s="22">
        <v>51146.23</v>
      </c>
      <c r="C42" s="22">
        <f t="shared" si="0"/>
        <v>56470.552543000005</v>
      </c>
      <c r="D42" s="22">
        <f t="shared" si="1"/>
        <v>4705.8793785833341</v>
      </c>
      <c r="E42" s="23">
        <f t="shared" si="2"/>
        <v>28.578214849696359</v>
      </c>
      <c r="F42" s="23">
        <f t="shared" si="3"/>
        <v>14.289107424848179</v>
      </c>
      <c r="G42" s="23">
        <f t="shared" si="4"/>
        <v>5.7156429699392719</v>
      </c>
      <c r="H42" s="24">
        <f t="shared" si="5"/>
        <v>27.149304107211542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25</v>
      </c>
      <c r="B1" s="1" t="s">
        <v>72</v>
      </c>
    </row>
    <row r="2" spans="1:8" x14ac:dyDescent="0.3">
      <c r="A2" s="4"/>
      <c r="D2" s="3">
        <f>Inhoud!B4</f>
        <v>44896</v>
      </c>
    </row>
    <row r="3" spans="1:8" ht="14.4" x14ac:dyDescent="0.3">
      <c r="A3" s="1"/>
      <c r="B3" s="1"/>
      <c r="C3" s="5" t="s">
        <v>1</v>
      </c>
      <c r="D3" s="37">
        <f>Inhoud!B6</f>
        <v>1.1041000000000001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44896</v>
      </c>
      <c r="D6" s="13">
        <f>C6</f>
        <v>44896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37221.31</v>
      </c>
      <c r="C7" s="18">
        <f t="shared" ref="C7:C42" si="0">B7*$D$3</f>
        <v>41096.048370999997</v>
      </c>
      <c r="D7" s="18">
        <f t="shared" ref="D7:D42" si="1">B7/12*$D$3</f>
        <v>3424.6706975833335</v>
      </c>
      <c r="E7" s="19">
        <f t="shared" ref="E7:E42" si="2">C7/1976</f>
        <v>20.79759532945344</v>
      </c>
      <c r="F7" s="19">
        <f>E7/2</f>
        <v>10.39879766472672</v>
      </c>
      <c r="G7" s="19">
        <f>E7/5</f>
        <v>4.159519065890688</v>
      </c>
      <c r="H7" s="20">
        <f>C7/2080</f>
        <v>19.757715562980767</v>
      </c>
    </row>
    <row r="8" spans="1:8" x14ac:dyDescent="0.3">
      <c r="A8" s="8">
        <f>A7+1</f>
        <v>1</v>
      </c>
      <c r="B8" s="18">
        <v>38450.07</v>
      </c>
      <c r="C8" s="18">
        <f t="shared" si="0"/>
        <v>42452.722287000004</v>
      </c>
      <c r="D8" s="18">
        <f t="shared" si="1"/>
        <v>3537.7268572500002</v>
      </c>
      <c r="E8" s="19">
        <f t="shared" si="2"/>
        <v>21.484171197874495</v>
      </c>
      <c r="F8" s="19">
        <f t="shared" ref="F8:F42" si="3">E8/2</f>
        <v>10.742085598937248</v>
      </c>
      <c r="G8" s="19">
        <f t="shared" ref="G8:G42" si="4">E8/5</f>
        <v>4.2968342395748991</v>
      </c>
      <c r="H8" s="20">
        <f t="shared" ref="H8:H42" si="5">C8/2080</f>
        <v>20.409962637980772</v>
      </c>
    </row>
    <row r="9" spans="1:8" x14ac:dyDescent="0.3">
      <c r="A9" s="8">
        <f t="shared" ref="A9:A42" si="6">A8+1</f>
        <v>2</v>
      </c>
      <c r="B9" s="18">
        <v>39651.35</v>
      </c>
      <c r="C9" s="18">
        <f t="shared" si="0"/>
        <v>43779.055535</v>
      </c>
      <c r="D9" s="18">
        <f t="shared" si="1"/>
        <v>3648.2546279166668</v>
      </c>
      <c r="E9" s="19">
        <f t="shared" si="2"/>
        <v>22.155392477226719</v>
      </c>
      <c r="F9" s="19">
        <f t="shared" si="3"/>
        <v>11.07769623861336</v>
      </c>
      <c r="G9" s="19">
        <f t="shared" si="4"/>
        <v>4.4310784954453437</v>
      </c>
      <c r="H9" s="20">
        <f t="shared" si="5"/>
        <v>21.047622853365386</v>
      </c>
    </row>
    <row r="10" spans="1:8" x14ac:dyDescent="0.3">
      <c r="A10" s="8">
        <f t="shared" si="6"/>
        <v>3</v>
      </c>
      <c r="B10" s="18">
        <v>40824.269999999997</v>
      </c>
      <c r="C10" s="18">
        <f t="shared" si="0"/>
        <v>45074.076506999998</v>
      </c>
      <c r="D10" s="18">
        <f t="shared" si="1"/>
        <v>3756.17304225</v>
      </c>
      <c r="E10" s="19">
        <f t="shared" si="2"/>
        <v>22.810767463056678</v>
      </c>
      <c r="F10" s="19">
        <f t="shared" si="3"/>
        <v>11.405383731528339</v>
      </c>
      <c r="G10" s="19">
        <f t="shared" si="4"/>
        <v>4.5621534926113352</v>
      </c>
      <c r="H10" s="20">
        <f t="shared" si="5"/>
        <v>21.670229089903845</v>
      </c>
    </row>
    <row r="11" spans="1:8" x14ac:dyDescent="0.3">
      <c r="A11" s="8">
        <f t="shared" si="6"/>
        <v>4</v>
      </c>
      <c r="B11" s="18">
        <v>42085.33</v>
      </c>
      <c r="C11" s="18">
        <f t="shared" si="0"/>
        <v>46466.412853000009</v>
      </c>
      <c r="D11" s="18">
        <f t="shared" si="1"/>
        <v>3872.2010710833338</v>
      </c>
      <c r="E11" s="19">
        <f t="shared" si="2"/>
        <v>23.515391119939277</v>
      </c>
      <c r="F11" s="19">
        <f t="shared" si="3"/>
        <v>11.757695559969639</v>
      </c>
      <c r="G11" s="19">
        <f t="shared" si="4"/>
        <v>4.7030782239878555</v>
      </c>
      <c r="H11" s="20">
        <f t="shared" si="5"/>
        <v>22.339621563942313</v>
      </c>
    </row>
    <row r="12" spans="1:8" x14ac:dyDescent="0.3">
      <c r="A12" s="8">
        <f t="shared" si="6"/>
        <v>5</v>
      </c>
      <c r="B12" s="18">
        <v>43619.1</v>
      </c>
      <c r="C12" s="18">
        <f t="shared" si="0"/>
        <v>48159.848310000001</v>
      </c>
      <c r="D12" s="18">
        <f t="shared" si="1"/>
        <v>4013.3206925</v>
      </c>
      <c r="E12" s="19">
        <f t="shared" si="2"/>
        <v>24.372392869433199</v>
      </c>
      <c r="F12" s="19">
        <f t="shared" si="3"/>
        <v>12.186196434716599</v>
      </c>
      <c r="G12" s="19">
        <f t="shared" si="4"/>
        <v>4.8744785738866394</v>
      </c>
      <c r="H12" s="20">
        <f t="shared" si="5"/>
        <v>23.15377322596154</v>
      </c>
    </row>
    <row r="13" spans="1:8" x14ac:dyDescent="0.3">
      <c r="A13" s="8">
        <f t="shared" si="6"/>
        <v>6</v>
      </c>
      <c r="B13" s="18">
        <v>44034.09</v>
      </c>
      <c r="C13" s="18">
        <f t="shared" si="0"/>
        <v>48618.038768999999</v>
      </c>
      <c r="D13" s="18">
        <f t="shared" si="1"/>
        <v>4051.5032307500001</v>
      </c>
      <c r="E13" s="19">
        <f t="shared" si="2"/>
        <v>24.604270632085019</v>
      </c>
      <c r="F13" s="19">
        <f t="shared" si="3"/>
        <v>12.302135316042509</v>
      </c>
      <c r="G13" s="19">
        <f t="shared" si="4"/>
        <v>4.9208541264170034</v>
      </c>
      <c r="H13" s="20">
        <f t="shared" si="5"/>
        <v>23.374057100480769</v>
      </c>
    </row>
    <row r="14" spans="1:8" x14ac:dyDescent="0.3">
      <c r="A14" s="8">
        <f t="shared" si="6"/>
        <v>7</v>
      </c>
      <c r="B14" s="18">
        <v>45387.59</v>
      </c>
      <c r="C14" s="18">
        <f t="shared" si="0"/>
        <v>50112.438118999999</v>
      </c>
      <c r="D14" s="18">
        <f t="shared" si="1"/>
        <v>4176.0365099166665</v>
      </c>
      <c r="E14" s="19">
        <f t="shared" si="2"/>
        <v>25.360545606781375</v>
      </c>
      <c r="F14" s="19">
        <f t="shared" si="3"/>
        <v>12.680272803390688</v>
      </c>
      <c r="G14" s="19">
        <f t="shared" si="4"/>
        <v>5.0721091213562755</v>
      </c>
      <c r="H14" s="20">
        <f t="shared" si="5"/>
        <v>24.092518326442306</v>
      </c>
    </row>
    <row r="15" spans="1:8" x14ac:dyDescent="0.3">
      <c r="A15" s="8">
        <f t="shared" si="6"/>
        <v>8</v>
      </c>
      <c r="B15" s="18">
        <v>45871.08</v>
      </c>
      <c r="C15" s="18">
        <f t="shared" si="0"/>
        <v>50646.259428000005</v>
      </c>
      <c r="D15" s="18">
        <f t="shared" si="1"/>
        <v>4220.5216190000001</v>
      </c>
      <c r="E15" s="19">
        <f t="shared" si="2"/>
        <v>25.630698091093119</v>
      </c>
      <c r="F15" s="19">
        <f t="shared" si="3"/>
        <v>12.81534904554656</v>
      </c>
      <c r="G15" s="19">
        <f t="shared" si="4"/>
        <v>5.1261396182186241</v>
      </c>
      <c r="H15" s="20">
        <f t="shared" si="5"/>
        <v>24.349163186538465</v>
      </c>
    </row>
    <row r="16" spans="1:8" x14ac:dyDescent="0.3">
      <c r="A16" s="8">
        <f t="shared" si="6"/>
        <v>9</v>
      </c>
      <c r="B16" s="18">
        <v>47170.59</v>
      </c>
      <c r="C16" s="18">
        <f t="shared" si="0"/>
        <v>52081.048418999999</v>
      </c>
      <c r="D16" s="18">
        <f t="shared" si="1"/>
        <v>4340.0873682499996</v>
      </c>
      <c r="E16" s="19">
        <f t="shared" si="2"/>
        <v>26.35680588006073</v>
      </c>
      <c r="F16" s="19">
        <f t="shared" si="3"/>
        <v>13.178402940030365</v>
      </c>
      <c r="G16" s="19">
        <f t="shared" si="4"/>
        <v>5.2713611760121459</v>
      </c>
      <c r="H16" s="20">
        <f t="shared" si="5"/>
        <v>25.038965586057692</v>
      </c>
    </row>
    <row r="17" spans="1:8" x14ac:dyDescent="0.3">
      <c r="A17" s="8">
        <f t="shared" si="6"/>
        <v>10</v>
      </c>
      <c r="B17" s="18">
        <v>47658.38</v>
      </c>
      <c r="C17" s="18">
        <f t="shared" si="0"/>
        <v>52619.617358000003</v>
      </c>
      <c r="D17" s="18">
        <f t="shared" si="1"/>
        <v>4384.9681131666666</v>
      </c>
      <c r="E17" s="19">
        <f t="shared" si="2"/>
        <v>26.629361011133604</v>
      </c>
      <c r="F17" s="19">
        <f t="shared" si="3"/>
        <v>13.314680505566802</v>
      </c>
      <c r="G17" s="19">
        <f t="shared" si="4"/>
        <v>5.3258722022267211</v>
      </c>
      <c r="H17" s="20">
        <f t="shared" si="5"/>
        <v>25.297892960576924</v>
      </c>
    </row>
    <row r="18" spans="1:8" x14ac:dyDescent="0.3">
      <c r="A18" s="8">
        <f t="shared" si="6"/>
        <v>11</v>
      </c>
      <c r="B18" s="18">
        <v>48850.05</v>
      </c>
      <c r="C18" s="18">
        <f t="shared" si="0"/>
        <v>53935.340205000008</v>
      </c>
      <c r="D18" s="18">
        <f t="shared" si="1"/>
        <v>4494.6116837500003</v>
      </c>
      <c r="E18" s="19">
        <f t="shared" si="2"/>
        <v>27.29521265435223</v>
      </c>
      <c r="F18" s="19">
        <f t="shared" si="3"/>
        <v>13.647606327176115</v>
      </c>
      <c r="G18" s="19">
        <f t="shared" si="4"/>
        <v>5.4590425308704464</v>
      </c>
      <c r="H18" s="20">
        <f t="shared" si="5"/>
        <v>25.930452021634618</v>
      </c>
    </row>
    <row r="19" spans="1:8" x14ac:dyDescent="0.3">
      <c r="A19" s="8">
        <f t="shared" si="6"/>
        <v>12</v>
      </c>
      <c r="B19" s="18">
        <v>49477.39</v>
      </c>
      <c r="C19" s="18">
        <f t="shared" si="0"/>
        <v>54627.986299000004</v>
      </c>
      <c r="D19" s="18">
        <f t="shared" si="1"/>
        <v>4552.332191583334</v>
      </c>
      <c r="E19" s="19">
        <f t="shared" si="2"/>
        <v>27.6457420541498</v>
      </c>
      <c r="F19" s="19">
        <f t="shared" si="3"/>
        <v>13.8228710270749</v>
      </c>
      <c r="G19" s="19">
        <f t="shared" si="4"/>
        <v>5.5291484108299596</v>
      </c>
      <c r="H19" s="20">
        <f t="shared" si="5"/>
        <v>26.263454951442309</v>
      </c>
    </row>
    <row r="20" spans="1:8" x14ac:dyDescent="0.3">
      <c r="A20" s="8">
        <f t="shared" si="6"/>
        <v>13</v>
      </c>
      <c r="B20" s="18">
        <v>50467.96</v>
      </c>
      <c r="C20" s="18">
        <f t="shared" si="0"/>
        <v>55721.674636000003</v>
      </c>
      <c r="D20" s="18">
        <f t="shared" si="1"/>
        <v>4643.472886333333</v>
      </c>
      <c r="E20" s="19">
        <f t="shared" si="2"/>
        <v>28.199228054655872</v>
      </c>
      <c r="F20" s="19">
        <f t="shared" si="3"/>
        <v>14.099614027327936</v>
      </c>
      <c r="G20" s="19">
        <f t="shared" si="4"/>
        <v>5.6398456109311743</v>
      </c>
      <c r="H20" s="20">
        <f t="shared" si="5"/>
        <v>26.789266651923079</v>
      </c>
    </row>
    <row r="21" spans="1:8" x14ac:dyDescent="0.3">
      <c r="A21" s="8">
        <f t="shared" si="6"/>
        <v>14</v>
      </c>
      <c r="B21" s="18">
        <v>51349.81</v>
      </c>
      <c r="C21" s="18">
        <f t="shared" si="0"/>
        <v>56695.325220999999</v>
      </c>
      <c r="D21" s="18">
        <f t="shared" si="1"/>
        <v>4724.6104350833339</v>
      </c>
      <c r="E21" s="19">
        <f t="shared" si="2"/>
        <v>28.691966204959513</v>
      </c>
      <c r="F21" s="19">
        <f t="shared" si="3"/>
        <v>14.345983102479757</v>
      </c>
      <c r="G21" s="19">
        <f t="shared" si="4"/>
        <v>5.7383932409919023</v>
      </c>
      <c r="H21" s="20">
        <f t="shared" si="5"/>
        <v>27.257367894711539</v>
      </c>
    </row>
    <row r="22" spans="1:8" x14ac:dyDescent="0.3">
      <c r="A22" s="8">
        <f t="shared" si="6"/>
        <v>15</v>
      </c>
      <c r="B22" s="18">
        <v>52180.22</v>
      </c>
      <c r="C22" s="18">
        <f t="shared" si="0"/>
        <v>57612.180902000007</v>
      </c>
      <c r="D22" s="18">
        <f t="shared" si="1"/>
        <v>4801.015075166667</v>
      </c>
      <c r="E22" s="19">
        <f t="shared" si="2"/>
        <v>29.155961994939275</v>
      </c>
      <c r="F22" s="19">
        <f t="shared" si="3"/>
        <v>14.577980997469638</v>
      </c>
      <c r="G22" s="19">
        <f t="shared" si="4"/>
        <v>5.8311923989878549</v>
      </c>
      <c r="H22" s="20">
        <f t="shared" si="5"/>
        <v>27.698163895192312</v>
      </c>
    </row>
    <row r="23" spans="1:8" x14ac:dyDescent="0.3">
      <c r="A23" s="8">
        <f t="shared" si="6"/>
        <v>16</v>
      </c>
      <c r="B23" s="18">
        <v>53445.1</v>
      </c>
      <c r="C23" s="18">
        <f t="shared" si="0"/>
        <v>59008.734909999999</v>
      </c>
      <c r="D23" s="18">
        <f t="shared" si="1"/>
        <v>4917.3945758333339</v>
      </c>
      <c r="E23" s="19">
        <f t="shared" si="2"/>
        <v>29.862720096153847</v>
      </c>
      <c r="F23" s="19">
        <f t="shared" si="3"/>
        <v>14.931360048076924</v>
      </c>
      <c r="G23" s="19">
        <f t="shared" si="4"/>
        <v>5.9725440192307691</v>
      </c>
      <c r="H23" s="20">
        <f t="shared" si="5"/>
        <v>28.369584091346155</v>
      </c>
    </row>
    <row r="24" spans="1:8" x14ac:dyDescent="0.3">
      <c r="A24" s="8">
        <f t="shared" si="6"/>
        <v>17</v>
      </c>
      <c r="B24" s="18">
        <v>53893.01</v>
      </c>
      <c r="C24" s="18">
        <f t="shared" si="0"/>
        <v>59503.272341000004</v>
      </c>
      <c r="D24" s="18">
        <f t="shared" si="1"/>
        <v>4958.606028416667</v>
      </c>
      <c r="E24" s="19">
        <f t="shared" si="2"/>
        <v>30.112992075404861</v>
      </c>
      <c r="F24" s="19">
        <f t="shared" si="3"/>
        <v>15.056496037702431</v>
      </c>
      <c r="G24" s="19">
        <f t="shared" si="4"/>
        <v>6.0225984150809726</v>
      </c>
      <c r="H24" s="20">
        <f t="shared" si="5"/>
        <v>28.607342471634617</v>
      </c>
    </row>
    <row r="25" spans="1:8" x14ac:dyDescent="0.3">
      <c r="A25" s="8">
        <f t="shared" si="6"/>
        <v>18</v>
      </c>
      <c r="B25" s="18">
        <v>55540.42</v>
      </c>
      <c r="C25" s="18">
        <f t="shared" si="0"/>
        <v>61322.177722</v>
      </c>
      <c r="D25" s="18">
        <f t="shared" si="1"/>
        <v>5110.1814768333334</v>
      </c>
      <c r="E25" s="19">
        <f t="shared" si="2"/>
        <v>31.033490749999999</v>
      </c>
      <c r="F25" s="19">
        <f t="shared" si="3"/>
        <v>15.516745374999999</v>
      </c>
      <c r="G25" s="19">
        <f t="shared" si="4"/>
        <v>6.2066981499999994</v>
      </c>
      <c r="H25" s="20">
        <f t="shared" si="5"/>
        <v>29.4818162125</v>
      </c>
    </row>
    <row r="26" spans="1:8" x14ac:dyDescent="0.3">
      <c r="A26" s="8">
        <f t="shared" si="6"/>
        <v>19</v>
      </c>
      <c r="B26" s="18">
        <v>55605.21</v>
      </c>
      <c r="C26" s="18">
        <f t="shared" si="0"/>
        <v>61393.712361000005</v>
      </c>
      <c r="D26" s="18">
        <f t="shared" si="1"/>
        <v>5116.1426967500001</v>
      </c>
      <c r="E26" s="19">
        <f t="shared" si="2"/>
        <v>31.069692490384618</v>
      </c>
      <c r="F26" s="19">
        <f t="shared" si="3"/>
        <v>15.534846245192309</v>
      </c>
      <c r="G26" s="19">
        <f t="shared" si="4"/>
        <v>6.2139384980769234</v>
      </c>
      <c r="H26" s="20">
        <f t="shared" si="5"/>
        <v>29.516207865865386</v>
      </c>
    </row>
    <row r="27" spans="1:8" x14ac:dyDescent="0.3">
      <c r="A27" s="8">
        <f t="shared" si="6"/>
        <v>20</v>
      </c>
      <c r="B27" s="18">
        <v>57635.71</v>
      </c>
      <c r="C27" s="18">
        <f t="shared" si="0"/>
        <v>63635.587411</v>
      </c>
      <c r="D27" s="18">
        <f t="shared" si="1"/>
        <v>5302.9656175833334</v>
      </c>
      <c r="E27" s="19">
        <f t="shared" si="2"/>
        <v>32.204244641194329</v>
      </c>
      <c r="F27" s="19">
        <f t="shared" si="3"/>
        <v>16.102122320597164</v>
      </c>
      <c r="G27" s="19">
        <f t="shared" si="4"/>
        <v>6.4408489282388661</v>
      </c>
      <c r="H27" s="20">
        <f t="shared" si="5"/>
        <v>30.594032409134616</v>
      </c>
    </row>
    <row r="28" spans="1:8" x14ac:dyDescent="0.3">
      <c r="A28" s="8">
        <f t="shared" si="6"/>
        <v>21</v>
      </c>
      <c r="B28" s="18">
        <v>57683.62</v>
      </c>
      <c r="C28" s="18">
        <f t="shared" si="0"/>
        <v>63688.484842000005</v>
      </c>
      <c r="D28" s="18">
        <f t="shared" si="1"/>
        <v>5307.3737368333341</v>
      </c>
      <c r="E28" s="19">
        <f t="shared" si="2"/>
        <v>32.231014596153848</v>
      </c>
      <c r="F28" s="19">
        <f t="shared" si="3"/>
        <v>16.115507298076924</v>
      </c>
      <c r="G28" s="19">
        <f t="shared" si="4"/>
        <v>6.4462029192307693</v>
      </c>
      <c r="H28" s="20">
        <f t="shared" si="5"/>
        <v>30.619463866346155</v>
      </c>
    </row>
    <row r="29" spans="1:8" x14ac:dyDescent="0.3">
      <c r="A29" s="8">
        <f t="shared" si="6"/>
        <v>22</v>
      </c>
      <c r="B29" s="18">
        <v>59731.03</v>
      </c>
      <c r="C29" s="18">
        <f t="shared" si="0"/>
        <v>65949.030223000009</v>
      </c>
      <c r="D29" s="18">
        <f t="shared" si="1"/>
        <v>5495.7525185833338</v>
      </c>
      <c r="E29" s="19">
        <f t="shared" si="2"/>
        <v>33.375015295040491</v>
      </c>
      <c r="F29" s="19">
        <f t="shared" si="3"/>
        <v>16.687507647520246</v>
      </c>
      <c r="G29" s="19">
        <f t="shared" si="4"/>
        <v>6.6750030590080982</v>
      </c>
      <c r="H29" s="20">
        <f t="shared" si="5"/>
        <v>31.706264530288465</v>
      </c>
    </row>
    <row r="30" spans="1:8" x14ac:dyDescent="0.3">
      <c r="A30" s="8">
        <f t="shared" si="6"/>
        <v>23</v>
      </c>
      <c r="B30" s="18">
        <v>61826.32</v>
      </c>
      <c r="C30" s="18">
        <f t="shared" si="0"/>
        <v>68262.439912000002</v>
      </c>
      <c r="D30" s="18">
        <f t="shared" si="1"/>
        <v>5688.5366593333338</v>
      </c>
      <c r="E30" s="19">
        <f t="shared" si="2"/>
        <v>34.545769186234821</v>
      </c>
      <c r="F30" s="19">
        <f t="shared" si="3"/>
        <v>17.272884593117411</v>
      </c>
      <c r="G30" s="19">
        <f t="shared" si="4"/>
        <v>6.9091538372469641</v>
      </c>
      <c r="H30" s="20">
        <f t="shared" si="5"/>
        <v>32.818480726923077</v>
      </c>
    </row>
    <row r="31" spans="1:8" x14ac:dyDescent="0.3">
      <c r="A31" s="8">
        <f t="shared" si="6"/>
        <v>24</v>
      </c>
      <c r="B31" s="18">
        <v>63873.73</v>
      </c>
      <c r="C31" s="18">
        <f t="shared" si="0"/>
        <v>70522.985293000005</v>
      </c>
      <c r="D31" s="18">
        <f t="shared" si="1"/>
        <v>5876.9154410833344</v>
      </c>
      <c r="E31" s="19">
        <f t="shared" si="2"/>
        <v>35.689769885121457</v>
      </c>
      <c r="F31" s="19">
        <f t="shared" si="3"/>
        <v>17.844884942560729</v>
      </c>
      <c r="G31" s="19">
        <f t="shared" si="4"/>
        <v>7.1379539770242912</v>
      </c>
      <c r="H31" s="20">
        <f t="shared" si="5"/>
        <v>33.90528139086539</v>
      </c>
    </row>
    <row r="32" spans="1:8" x14ac:dyDescent="0.3">
      <c r="A32" s="8">
        <f t="shared" si="6"/>
        <v>25</v>
      </c>
      <c r="B32" s="18">
        <v>63989.62</v>
      </c>
      <c r="C32" s="18">
        <f t="shared" si="0"/>
        <v>70650.939442000003</v>
      </c>
      <c r="D32" s="18">
        <f t="shared" si="1"/>
        <v>5887.5782868333336</v>
      </c>
      <c r="E32" s="19">
        <f t="shared" si="2"/>
        <v>35.754524009109311</v>
      </c>
      <c r="F32" s="19">
        <f t="shared" si="3"/>
        <v>17.877262004554655</v>
      </c>
      <c r="G32" s="19">
        <f t="shared" si="4"/>
        <v>7.1509048018218619</v>
      </c>
      <c r="H32" s="20">
        <f t="shared" si="5"/>
        <v>33.966797808653844</v>
      </c>
    </row>
    <row r="33" spans="1:8" x14ac:dyDescent="0.3">
      <c r="A33" s="8">
        <f t="shared" si="6"/>
        <v>26</v>
      </c>
      <c r="B33" s="18">
        <v>64097</v>
      </c>
      <c r="C33" s="18">
        <f t="shared" si="0"/>
        <v>70769.497700000007</v>
      </c>
      <c r="D33" s="18">
        <f t="shared" si="1"/>
        <v>5897.4581416666679</v>
      </c>
      <c r="E33" s="19">
        <f t="shared" si="2"/>
        <v>35.814523127530371</v>
      </c>
      <c r="F33" s="19">
        <f t="shared" si="3"/>
        <v>17.907261563765186</v>
      </c>
      <c r="G33" s="19">
        <f t="shared" si="4"/>
        <v>7.1629046255060747</v>
      </c>
      <c r="H33" s="20">
        <f t="shared" si="5"/>
        <v>34.02379697115385</v>
      </c>
    </row>
    <row r="34" spans="1:8" x14ac:dyDescent="0.3">
      <c r="A34" s="8">
        <f t="shared" si="6"/>
        <v>27</v>
      </c>
      <c r="B34" s="18">
        <v>64196.480000000003</v>
      </c>
      <c r="C34" s="18">
        <f t="shared" si="0"/>
        <v>70879.333568000002</v>
      </c>
      <c r="D34" s="18">
        <f t="shared" si="1"/>
        <v>5906.6111306666671</v>
      </c>
      <c r="E34" s="19">
        <f t="shared" si="2"/>
        <v>35.870108080971661</v>
      </c>
      <c r="F34" s="19">
        <f t="shared" si="3"/>
        <v>17.935054040485831</v>
      </c>
      <c r="G34" s="19">
        <f t="shared" si="4"/>
        <v>7.1740216161943327</v>
      </c>
      <c r="H34" s="20">
        <f t="shared" si="5"/>
        <v>34.076602676923081</v>
      </c>
    </row>
    <row r="35" spans="1:8" x14ac:dyDescent="0.3">
      <c r="A35" s="8">
        <f t="shared" si="6"/>
        <v>28</v>
      </c>
      <c r="B35" s="18">
        <v>64288.65</v>
      </c>
      <c r="C35" s="18">
        <f t="shared" si="0"/>
        <v>70981.098465000003</v>
      </c>
      <c r="D35" s="18">
        <f t="shared" si="1"/>
        <v>5915.0915387499999</v>
      </c>
      <c r="E35" s="19">
        <f t="shared" si="2"/>
        <v>35.921608534919031</v>
      </c>
      <c r="F35" s="19">
        <f t="shared" si="3"/>
        <v>17.960804267459515</v>
      </c>
      <c r="G35" s="19">
        <f t="shared" si="4"/>
        <v>7.1843217069838063</v>
      </c>
      <c r="H35" s="20">
        <f t="shared" si="5"/>
        <v>34.125528108173079</v>
      </c>
    </row>
    <row r="36" spans="1:8" x14ac:dyDescent="0.3">
      <c r="A36" s="8">
        <f t="shared" si="6"/>
        <v>29</v>
      </c>
      <c r="B36" s="18">
        <v>64373.99</v>
      </c>
      <c r="C36" s="18">
        <f t="shared" si="0"/>
        <v>71075.322358999998</v>
      </c>
      <c r="D36" s="18">
        <f t="shared" si="1"/>
        <v>5922.9435299166671</v>
      </c>
      <c r="E36" s="19">
        <f t="shared" si="2"/>
        <v>35.96929269180162</v>
      </c>
      <c r="F36" s="19">
        <f t="shared" si="3"/>
        <v>17.98464634590081</v>
      </c>
      <c r="G36" s="19">
        <f t="shared" si="4"/>
        <v>7.193858538360324</v>
      </c>
      <c r="H36" s="20">
        <f t="shared" si="5"/>
        <v>34.170828057211537</v>
      </c>
    </row>
    <row r="37" spans="1:8" x14ac:dyDescent="0.3">
      <c r="A37" s="8">
        <f t="shared" si="6"/>
        <v>30</v>
      </c>
      <c r="B37" s="18">
        <v>64453.120000000003</v>
      </c>
      <c r="C37" s="18">
        <f t="shared" si="0"/>
        <v>71162.689792000005</v>
      </c>
      <c r="D37" s="18">
        <f t="shared" si="1"/>
        <v>5930.224149333334</v>
      </c>
      <c r="E37" s="19">
        <f t="shared" si="2"/>
        <v>36.013506979757089</v>
      </c>
      <c r="F37" s="19">
        <f t="shared" si="3"/>
        <v>18.006753489878545</v>
      </c>
      <c r="G37" s="19">
        <f t="shared" si="4"/>
        <v>7.2027013959514177</v>
      </c>
      <c r="H37" s="20">
        <f t="shared" si="5"/>
        <v>34.21283163076923</v>
      </c>
    </row>
    <row r="38" spans="1:8" x14ac:dyDescent="0.3">
      <c r="A38" s="8">
        <f t="shared" si="6"/>
        <v>31</v>
      </c>
      <c r="B38" s="18">
        <v>64526.34</v>
      </c>
      <c r="C38" s="18">
        <f t="shared" si="0"/>
        <v>71243.531994000004</v>
      </c>
      <c r="D38" s="18">
        <f t="shared" si="1"/>
        <v>5936.9609995000001</v>
      </c>
      <c r="E38" s="19">
        <f t="shared" si="2"/>
        <v>36.054419025303645</v>
      </c>
      <c r="F38" s="19">
        <f t="shared" si="3"/>
        <v>18.027209512651822</v>
      </c>
      <c r="G38" s="19">
        <f t="shared" si="4"/>
        <v>7.2108838050607291</v>
      </c>
      <c r="H38" s="20">
        <f t="shared" si="5"/>
        <v>34.251698074038465</v>
      </c>
    </row>
    <row r="39" spans="1:8" x14ac:dyDescent="0.3">
      <c r="A39" s="8">
        <f t="shared" si="6"/>
        <v>32</v>
      </c>
      <c r="B39" s="18">
        <v>64594.17</v>
      </c>
      <c r="C39" s="18">
        <f t="shared" si="0"/>
        <v>71318.423097000006</v>
      </c>
      <c r="D39" s="18">
        <f t="shared" si="1"/>
        <v>5943.2019247500002</v>
      </c>
      <c r="E39" s="19">
        <f t="shared" si="2"/>
        <v>36.092319381072876</v>
      </c>
      <c r="F39" s="19">
        <f t="shared" si="3"/>
        <v>18.046159690536438</v>
      </c>
      <c r="G39" s="19">
        <f t="shared" si="4"/>
        <v>7.2184638762145754</v>
      </c>
      <c r="H39" s="20">
        <f t="shared" si="5"/>
        <v>34.287703412019233</v>
      </c>
    </row>
    <row r="40" spans="1:8" x14ac:dyDescent="0.3">
      <c r="A40" s="8">
        <f t="shared" si="6"/>
        <v>33</v>
      </c>
      <c r="B40" s="18">
        <v>64656.95</v>
      </c>
      <c r="C40" s="18">
        <f t="shared" si="0"/>
        <v>71387.738494999998</v>
      </c>
      <c r="D40" s="18">
        <f t="shared" si="1"/>
        <v>5948.9782079166671</v>
      </c>
      <c r="E40" s="19">
        <f t="shared" si="2"/>
        <v>36.127398023785425</v>
      </c>
      <c r="F40" s="19">
        <f t="shared" si="3"/>
        <v>18.063699011892712</v>
      </c>
      <c r="G40" s="19">
        <f t="shared" si="4"/>
        <v>7.2254796047570853</v>
      </c>
      <c r="H40" s="20">
        <f t="shared" si="5"/>
        <v>34.321028122596154</v>
      </c>
    </row>
    <row r="41" spans="1:8" x14ac:dyDescent="0.3">
      <c r="A41" s="8">
        <f t="shared" si="6"/>
        <v>34</v>
      </c>
      <c r="B41" s="18">
        <v>64715.13</v>
      </c>
      <c r="C41" s="18">
        <f t="shared" si="0"/>
        <v>71451.975032999995</v>
      </c>
      <c r="D41" s="18">
        <f t="shared" si="1"/>
        <v>5954.3312527500002</v>
      </c>
      <c r="E41" s="19">
        <f t="shared" si="2"/>
        <v>36.15990639321862</v>
      </c>
      <c r="F41" s="19">
        <f t="shared" si="3"/>
        <v>18.07995319660931</v>
      </c>
      <c r="G41" s="19">
        <f t="shared" si="4"/>
        <v>7.2319812786437243</v>
      </c>
      <c r="H41" s="20">
        <f t="shared" si="5"/>
        <v>34.351911073557687</v>
      </c>
    </row>
    <row r="42" spans="1:8" x14ac:dyDescent="0.3">
      <c r="A42" s="21">
        <f t="shared" si="6"/>
        <v>35</v>
      </c>
      <c r="B42" s="22">
        <v>64768.95</v>
      </c>
      <c r="C42" s="22">
        <f t="shared" si="0"/>
        <v>71511.397695000007</v>
      </c>
      <c r="D42" s="22">
        <f t="shared" si="1"/>
        <v>5959.28314125</v>
      </c>
      <c r="E42" s="23">
        <f t="shared" si="2"/>
        <v>36.189978590587046</v>
      </c>
      <c r="F42" s="23">
        <f t="shared" si="3"/>
        <v>18.094989295293523</v>
      </c>
      <c r="G42" s="23">
        <f t="shared" si="4"/>
        <v>7.2379957181174088</v>
      </c>
      <c r="H42" s="24">
        <f t="shared" si="5"/>
        <v>34.380479661057699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26</v>
      </c>
      <c r="B1" s="1" t="s">
        <v>60</v>
      </c>
    </row>
    <row r="2" spans="1:8" x14ac:dyDescent="0.3">
      <c r="A2" s="4"/>
      <c r="D2" s="3">
        <f>Inhoud!B4</f>
        <v>44896</v>
      </c>
    </row>
    <row r="3" spans="1:8" ht="14.4" x14ac:dyDescent="0.3">
      <c r="A3" s="1"/>
      <c r="B3" s="1"/>
      <c r="C3" s="5" t="s">
        <v>1</v>
      </c>
      <c r="D3" s="37">
        <f>Inhoud!B6</f>
        <v>1.1041000000000001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44896</v>
      </c>
      <c r="D6" s="13">
        <f>C6</f>
        <v>44896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37251.08</v>
      </c>
      <c r="C7" s="18">
        <f t="shared" ref="C7:C42" si="0">B7*$D$3</f>
        <v>41128.917428000008</v>
      </c>
      <c r="D7" s="18">
        <f t="shared" ref="D7:D42" si="1">B7/12*$D$3</f>
        <v>3427.4097856666667</v>
      </c>
      <c r="E7" s="19">
        <f t="shared" ref="E7:E42" si="2">C7/1976</f>
        <v>20.814229467611341</v>
      </c>
      <c r="F7" s="19">
        <f>E7/2</f>
        <v>10.40711473380567</v>
      </c>
      <c r="G7" s="19">
        <f>E7/5</f>
        <v>4.1628458935222685</v>
      </c>
      <c r="H7" s="20">
        <f>C7/2080</f>
        <v>19.773517994230772</v>
      </c>
    </row>
    <row r="8" spans="1:8" x14ac:dyDescent="0.3">
      <c r="A8" s="8">
        <f>A7+1</f>
        <v>1</v>
      </c>
      <c r="B8" s="18">
        <v>38325.64</v>
      </c>
      <c r="C8" s="18">
        <f t="shared" si="0"/>
        <v>42315.339124000006</v>
      </c>
      <c r="D8" s="18">
        <f t="shared" si="1"/>
        <v>3526.2782603333335</v>
      </c>
      <c r="E8" s="19">
        <f t="shared" si="2"/>
        <v>21.414645305668017</v>
      </c>
      <c r="F8" s="19">
        <f t="shared" ref="F8:F42" si="3">E8/2</f>
        <v>10.707322652834009</v>
      </c>
      <c r="G8" s="19">
        <f t="shared" ref="G8:G42" si="4">E8/5</f>
        <v>4.2829290611336033</v>
      </c>
      <c r="H8" s="20">
        <f t="shared" ref="H8:H42" si="5">C8/2080</f>
        <v>20.343913040384617</v>
      </c>
    </row>
    <row r="9" spans="1:8" x14ac:dyDescent="0.3">
      <c r="A9" s="8">
        <f t="shared" ref="A9:A42" si="6">A8+1</f>
        <v>2</v>
      </c>
      <c r="B9" s="18">
        <v>39444.959999999999</v>
      </c>
      <c r="C9" s="18">
        <f t="shared" si="0"/>
        <v>43551.180336000005</v>
      </c>
      <c r="D9" s="18">
        <f t="shared" si="1"/>
        <v>3629.2650280000003</v>
      </c>
      <c r="E9" s="19">
        <f t="shared" si="2"/>
        <v>22.040071020242916</v>
      </c>
      <c r="F9" s="19">
        <f t="shared" si="3"/>
        <v>11.020035510121458</v>
      </c>
      <c r="G9" s="19">
        <f t="shared" si="4"/>
        <v>4.408014204048583</v>
      </c>
      <c r="H9" s="20">
        <f t="shared" si="5"/>
        <v>20.93806746923077</v>
      </c>
    </row>
    <row r="10" spans="1:8" x14ac:dyDescent="0.3">
      <c r="A10" s="8">
        <f t="shared" si="6"/>
        <v>3</v>
      </c>
      <c r="B10" s="18">
        <v>40564.269999999997</v>
      </c>
      <c r="C10" s="18">
        <f t="shared" si="0"/>
        <v>44787.010506999999</v>
      </c>
      <c r="D10" s="18">
        <f t="shared" si="1"/>
        <v>3732.2508755833333</v>
      </c>
      <c r="E10" s="19">
        <f t="shared" si="2"/>
        <v>22.665491147267208</v>
      </c>
      <c r="F10" s="19">
        <f t="shared" si="3"/>
        <v>11.332745573633604</v>
      </c>
      <c r="G10" s="19">
        <f t="shared" si="4"/>
        <v>4.5330982294534419</v>
      </c>
      <c r="H10" s="20">
        <f t="shared" si="5"/>
        <v>21.532216589903847</v>
      </c>
    </row>
    <row r="11" spans="1:8" x14ac:dyDescent="0.3">
      <c r="A11" s="8">
        <f t="shared" si="6"/>
        <v>4</v>
      </c>
      <c r="B11" s="18">
        <v>41907.46</v>
      </c>
      <c r="C11" s="18">
        <f t="shared" si="0"/>
        <v>46270.026586</v>
      </c>
      <c r="D11" s="18">
        <f t="shared" si="1"/>
        <v>3855.8355488333336</v>
      </c>
      <c r="E11" s="19">
        <f t="shared" si="2"/>
        <v>23.41600535728745</v>
      </c>
      <c r="F11" s="19">
        <f t="shared" si="3"/>
        <v>11.708002678643725</v>
      </c>
      <c r="G11" s="19">
        <f t="shared" si="4"/>
        <v>4.6832010714574901</v>
      </c>
      <c r="H11" s="20">
        <f t="shared" si="5"/>
        <v>22.245205089423077</v>
      </c>
    </row>
    <row r="12" spans="1:8" x14ac:dyDescent="0.3">
      <c r="A12" s="8">
        <f t="shared" si="6"/>
        <v>5</v>
      </c>
      <c r="B12" s="18">
        <v>43653.62</v>
      </c>
      <c r="C12" s="18">
        <f t="shared" si="0"/>
        <v>48197.961842000004</v>
      </c>
      <c r="D12" s="18">
        <f t="shared" si="1"/>
        <v>4016.496820166667</v>
      </c>
      <c r="E12" s="19">
        <f t="shared" si="2"/>
        <v>24.391681094129556</v>
      </c>
      <c r="F12" s="19">
        <f t="shared" si="3"/>
        <v>12.195840547064778</v>
      </c>
      <c r="G12" s="19">
        <f t="shared" si="4"/>
        <v>4.8783362188259112</v>
      </c>
      <c r="H12" s="20">
        <f t="shared" si="5"/>
        <v>23.172097039423079</v>
      </c>
    </row>
    <row r="13" spans="1:8" x14ac:dyDescent="0.3">
      <c r="A13" s="8">
        <f t="shared" si="6"/>
        <v>6</v>
      </c>
      <c r="B13" s="18">
        <v>43653.62</v>
      </c>
      <c r="C13" s="18">
        <f t="shared" si="0"/>
        <v>48197.961842000004</v>
      </c>
      <c r="D13" s="18">
        <f t="shared" si="1"/>
        <v>4016.496820166667</v>
      </c>
      <c r="E13" s="19">
        <f t="shared" si="2"/>
        <v>24.391681094129556</v>
      </c>
      <c r="F13" s="19">
        <f t="shared" si="3"/>
        <v>12.195840547064778</v>
      </c>
      <c r="G13" s="19">
        <f t="shared" si="4"/>
        <v>4.8783362188259112</v>
      </c>
      <c r="H13" s="20">
        <f t="shared" si="5"/>
        <v>23.172097039423079</v>
      </c>
    </row>
    <row r="14" spans="1:8" x14ac:dyDescent="0.3">
      <c r="A14" s="8">
        <f t="shared" si="6"/>
        <v>7</v>
      </c>
      <c r="B14" s="18">
        <v>45444.53</v>
      </c>
      <c r="C14" s="18">
        <f t="shared" si="0"/>
        <v>50175.305573000005</v>
      </c>
      <c r="D14" s="18">
        <f t="shared" si="1"/>
        <v>4181.2754644166671</v>
      </c>
      <c r="E14" s="19">
        <f t="shared" si="2"/>
        <v>25.392361119939274</v>
      </c>
      <c r="F14" s="19">
        <f t="shared" si="3"/>
        <v>12.696180559969637</v>
      </c>
      <c r="G14" s="19">
        <f t="shared" si="4"/>
        <v>5.0784722239878546</v>
      </c>
      <c r="H14" s="20">
        <f t="shared" si="5"/>
        <v>24.122743063942309</v>
      </c>
    </row>
    <row r="15" spans="1:8" x14ac:dyDescent="0.3">
      <c r="A15" s="8">
        <f t="shared" si="6"/>
        <v>8</v>
      </c>
      <c r="B15" s="18">
        <v>45444.53</v>
      </c>
      <c r="C15" s="18">
        <f t="shared" si="0"/>
        <v>50175.305573000005</v>
      </c>
      <c r="D15" s="18">
        <f t="shared" si="1"/>
        <v>4181.2754644166671</v>
      </c>
      <c r="E15" s="19">
        <f t="shared" si="2"/>
        <v>25.392361119939274</v>
      </c>
      <c r="F15" s="19">
        <f t="shared" si="3"/>
        <v>12.696180559969637</v>
      </c>
      <c r="G15" s="19">
        <f t="shared" si="4"/>
        <v>5.0784722239878546</v>
      </c>
      <c r="H15" s="20">
        <f t="shared" si="5"/>
        <v>24.122743063942309</v>
      </c>
    </row>
    <row r="16" spans="1:8" x14ac:dyDescent="0.3">
      <c r="A16" s="8">
        <f t="shared" si="6"/>
        <v>9</v>
      </c>
      <c r="B16" s="18">
        <v>47235.44</v>
      </c>
      <c r="C16" s="18">
        <f t="shared" si="0"/>
        <v>52152.649304000006</v>
      </c>
      <c r="D16" s="18">
        <f t="shared" si="1"/>
        <v>4346.0541086666672</v>
      </c>
      <c r="E16" s="19">
        <f t="shared" si="2"/>
        <v>26.393041145748992</v>
      </c>
      <c r="F16" s="19">
        <f t="shared" si="3"/>
        <v>13.196520572874496</v>
      </c>
      <c r="G16" s="19">
        <f t="shared" si="4"/>
        <v>5.278608229149798</v>
      </c>
      <c r="H16" s="20">
        <f t="shared" si="5"/>
        <v>25.073389088461543</v>
      </c>
    </row>
    <row r="17" spans="1:8" x14ac:dyDescent="0.3">
      <c r="A17" s="8">
        <f t="shared" si="6"/>
        <v>10</v>
      </c>
      <c r="B17" s="18">
        <v>47235.44</v>
      </c>
      <c r="C17" s="18">
        <f t="shared" si="0"/>
        <v>52152.649304000006</v>
      </c>
      <c r="D17" s="18">
        <f t="shared" si="1"/>
        <v>4346.0541086666672</v>
      </c>
      <c r="E17" s="19">
        <f t="shared" si="2"/>
        <v>26.393041145748992</v>
      </c>
      <c r="F17" s="19">
        <f t="shared" si="3"/>
        <v>13.196520572874496</v>
      </c>
      <c r="G17" s="19">
        <f t="shared" si="4"/>
        <v>5.278608229149798</v>
      </c>
      <c r="H17" s="20">
        <f t="shared" si="5"/>
        <v>25.073389088461543</v>
      </c>
    </row>
    <row r="18" spans="1:8" x14ac:dyDescent="0.3">
      <c r="A18" s="8">
        <f t="shared" si="6"/>
        <v>11</v>
      </c>
      <c r="B18" s="18">
        <v>49474.09</v>
      </c>
      <c r="C18" s="18">
        <f t="shared" si="0"/>
        <v>54624.342769000003</v>
      </c>
      <c r="D18" s="18">
        <f t="shared" si="1"/>
        <v>4552.0285640833326</v>
      </c>
      <c r="E18" s="19">
        <f t="shared" si="2"/>
        <v>27.643898162449393</v>
      </c>
      <c r="F18" s="19">
        <f t="shared" si="3"/>
        <v>13.821949081224696</v>
      </c>
      <c r="G18" s="19">
        <f t="shared" si="4"/>
        <v>5.5287796324898784</v>
      </c>
      <c r="H18" s="20">
        <f t="shared" si="5"/>
        <v>26.261703254326925</v>
      </c>
    </row>
    <row r="19" spans="1:8" x14ac:dyDescent="0.3">
      <c r="A19" s="8">
        <f t="shared" si="6"/>
        <v>12</v>
      </c>
      <c r="B19" s="18">
        <v>49474.09</v>
      </c>
      <c r="C19" s="18">
        <f t="shared" si="0"/>
        <v>54624.342769000003</v>
      </c>
      <c r="D19" s="18">
        <f t="shared" si="1"/>
        <v>4552.0285640833326</v>
      </c>
      <c r="E19" s="19">
        <f t="shared" si="2"/>
        <v>27.643898162449393</v>
      </c>
      <c r="F19" s="19">
        <f t="shared" si="3"/>
        <v>13.821949081224696</v>
      </c>
      <c r="G19" s="19">
        <f t="shared" si="4"/>
        <v>5.5287796324898784</v>
      </c>
      <c r="H19" s="20">
        <f t="shared" si="5"/>
        <v>26.261703254326925</v>
      </c>
    </row>
    <row r="20" spans="1:8" x14ac:dyDescent="0.3">
      <c r="A20" s="8">
        <f t="shared" si="6"/>
        <v>13</v>
      </c>
      <c r="B20" s="18">
        <v>51488.88</v>
      </c>
      <c r="C20" s="18">
        <f t="shared" si="0"/>
        <v>56848.872408000003</v>
      </c>
      <c r="D20" s="18">
        <f t="shared" si="1"/>
        <v>4737.4060340000005</v>
      </c>
      <c r="E20" s="19">
        <f t="shared" si="2"/>
        <v>28.769672271255061</v>
      </c>
      <c r="F20" s="19">
        <f t="shared" si="3"/>
        <v>14.38483613562753</v>
      </c>
      <c r="G20" s="19">
        <f t="shared" si="4"/>
        <v>5.753934454251012</v>
      </c>
      <c r="H20" s="20">
        <f t="shared" si="5"/>
        <v>27.331188657692309</v>
      </c>
    </row>
    <row r="21" spans="1:8" x14ac:dyDescent="0.3">
      <c r="A21" s="8">
        <f t="shared" si="6"/>
        <v>14</v>
      </c>
      <c r="B21" s="18">
        <v>51488.88</v>
      </c>
      <c r="C21" s="18">
        <f t="shared" si="0"/>
        <v>56848.872408000003</v>
      </c>
      <c r="D21" s="18">
        <f t="shared" si="1"/>
        <v>4737.4060340000005</v>
      </c>
      <c r="E21" s="19">
        <f t="shared" si="2"/>
        <v>28.769672271255061</v>
      </c>
      <c r="F21" s="19">
        <f t="shared" si="3"/>
        <v>14.38483613562753</v>
      </c>
      <c r="G21" s="19">
        <f t="shared" si="4"/>
        <v>5.753934454251012</v>
      </c>
      <c r="H21" s="20">
        <f t="shared" si="5"/>
        <v>27.331188657692309</v>
      </c>
    </row>
    <row r="22" spans="1:8" x14ac:dyDescent="0.3">
      <c r="A22" s="8">
        <f t="shared" si="6"/>
        <v>15</v>
      </c>
      <c r="B22" s="18">
        <v>53503.66</v>
      </c>
      <c r="C22" s="18">
        <f t="shared" si="0"/>
        <v>59073.391006000005</v>
      </c>
      <c r="D22" s="18">
        <f t="shared" si="1"/>
        <v>4922.7825838333338</v>
      </c>
      <c r="E22" s="19">
        <f t="shared" si="2"/>
        <v>29.895440792510126</v>
      </c>
      <c r="F22" s="19">
        <f t="shared" si="3"/>
        <v>14.947720396255063</v>
      </c>
      <c r="G22" s="19">
        <f t="shared" si="4"/>
        <v>5.9790881585020248</v>
      </c>
      <c r="H22" s="20">
        <f t="shared" si="5"/>
        <v>28.400668752884616</v>
      </c>
    </row>
    <row r="23" spans="1:8" x14ac:dyDescent="0.3">
      <c r="A23" s="8">
        <f t="shared" si="6"/>
        <v>16</v>
      </c>
      <c r="B23" s="18">
        <v>53503.66</v>
      </c>
      <c r="C23" s="18">
        <f t="shared" si="0"/>
        <v>59073.391006000005</v>
      </c>
      <c r="D23" s="18">
        <f t="shared" si="1"/>
        <v>4922.7825838333338</v>
      </c>
      <c r="E23" s="19">
        <f t="shared" si="2"/>
        <v>29.895440792510126</v>
      </c>
      <c r="F23" s="19">
        <f t="shared" si="3"/>
        <v>14.947720396255063</v>
      </c>
      <c r="G23" s="19">
        <f t="shared" si="4"/>
        <v>5.9790881585020248</v>
      </c>
      <c r="H23" s="20">
        <f t="shared" si="5"/>
        <v>28.400668752884616</v>
      </c>
    </row>
    <row r="24" spans="1:8" x14ac:dyDescent="0.3">
      <c r="A24" s="8">
        <f t="shared" si="6"/>
        <v>17</v>
      </c>
      <c r="B24" s="18">
        <v>55742.31</v>
      </c>
      <c r="C24" s="18">
        <f t="shared" si="0"/>
        <v>61545.084471000002</v>
      </c>
      <c r="D24" s="18">
        <f t="shared" si="1"/>
        <v>5128.7570392500002</v>
      </c>
      <c r="E24" s="19">
        <f t="shared" si="2"/>
        <v>31.146297809210527</v>
      </c>
      <c r="F24" s="19">
        <f t="shared" si="3"/>
        <v>15.573148904605263</v>
      </c>
      <c r="G24" s="19">
        <f t="shared" si="4"/>
        <v>6.2292595618421052</v>
      </c>
      <c r="H24" s="20">
        <f t="shared" si="5"/>
        <v>29.588982918750002</v>
      </c>
    </row>
    <row r="25" spans="1:8" x14ac:dyDescent="0.3">
      <c r="A25" s="8">
        <f t="shared" si="6"/>
        <v>18</v>
      </c>
      <c r="B25" s="18">
        <v>55742.31</v>
      </c>
      <c r="C25" s="18">
        <f t="shared" si="0"/>
        <v>61545.084471000002</v>
      </c>
      <c r="D25" s="18">
        <f t="shared" si="1"/>
        <v>5128.7570392500002</v>
      </c>
      <c r="E25" s="19">
        <f t="shared" si="2"/>
        <v>31.146297809210527</v>
      </c>
      <c r="F25" s="19">
        <f t="shared" si="3"/>
        <v>15.573148904605263</v>
      </c>
      <c r="G25" s="19">
        <f t="shared" si="4"/>
        <v>6.2292595618421052</v>
      </c>
      <c r="H25" s="20">
        <f t="shared" si="5"/>
        <v>29.588982918750002</v>
      </c>
    </row>
    <row r="26" spans="1:8" x14ac:dyDescent="0.3">
      <c r="A26" s="8">
        <f t="shared" si="6"/>
        <v>19</v>
      </c>
      <c r="B26" s="18">
        <v>55742.31</v>
      </c>
      <c r="C26" s="18">
        <f t="shared" si="0"/>
        <v>61545.084471000002</v>
      </c>
      <c r="D26" s="18">
        <f t="shared" si="1"/>
        <v>5128.7570392500002</v>
      </c>
      <c r="E26" s="19">
        <f t="shared" si="2"/>
        <v>31.146297809210527</v>
      </c>
      <c r="F26" s="19">
        <f t="shared" si="3"/>
        <v>15.573148904605263</v>
      </c>
      <c r="G26" s="19">
        <f t="shared" si="4"/>
        <v>6.2292595618421052</v>
      </c>
      <c r="H26" s="20">
        <f t="shared" si="5"/>
        <v>29.588982918750002</v>
      </c>
    </row>
    <row r="27" spans="1:8" x14ac:dyDescent="0.3">
      <c r="A27" s="8">
        <f t="shared" si="6"/>
        <v>20</v>
      </c>
      <c r="B27" s="18">
        <v>57757.08</v>
      </c>
      <c r="C27" s="18">
        <f t="shared" si="0"/>
        <v>63769.592028000006</v>
      </c>
      <c r="D27" s="18">
        <f t="shared" si="1"/>
        <v>5314.1326690000005</v>
      </c>
      <c r="E27" s="19">
        <f t="shared" si="2"/>
        <v>32.272060742914981</v>
      </c>
      <c r="F27" s="19">
        <f t="shared" si="3"/>
        <v>16.13603037145749</v>
      </c>
      <c r="G27" s="19">
        <f t="shared" si="4"/>
        <v>6.4544121485829962</v>
      </c>
      <c r="H27" s="20">
        <f t="shared" si="5"/>
        <v>30.658457705769234</v>
      </c>
    </row>
    <row r="28" spans="1:8" x14ac:dyDescent="0.3">
      <c r="A28" s="8">
        <f t="shared" si="6"/>
        <v>21</v>
      </c>
      <c r="B28" s="18">
        <v>57757.08</v>
      </c>
      <c r="C28" s="18">
        <f t="shared" si="0"/>
        <v>63769.592028000006</v>
      </c>
      <c r="D28" s="18">
        <f t="shared" si="1"/>
        <v>5314.1326690000005</v>
      </c>
      <c r="E28" s="19">
        <f t="shared" si="2"/>
        <v>32.272060742914981</v>
      </c>
      <c r="F28" s="19">
        <f t="shared" si="3"/>
        <v>16.13603037145749</v>
      </c>
      <c r="G28" s="19">
        <f t="shared" si="4"/>
        <v>6.4544121485829962</v>
      </c>
      <c r="H28" s="20">
        <f t="shared" si="5"/>
        <v>30.658457705769234</v>
      </c>
    </row>
    <row r="29" spans="1:8" x14ac:dyDescent="0.3">
      <c r="A29" s="8">
        <f t="shared" si="6"/>
        <v>22</v>
      </c>
      <c r="B29" s="18">
        <v>59995.73</v>
      </c>
      <c r="C29" s="18">
        <f t="shared" si="0"/>
        <v>66241.285493000003</v>
      </c>
      <c r="D29" s="18">
        <f t="shared" si="1"/>
        <v>5520.1071244166669</v>
      </c>
      <c r="E29" s="19">
        <f t="shared" si="2"/>
        <v>33.522917759615389</v>
      </c>
      <c r="F29" s="19">
        <f t="shared" si="3"/>
        <v>16.761458879807694</v>
      </c>
      <c r="G29" s="19">
        <f t="shared" si="4"/>
        <v>6.7045835519230774</v>
      </c>
      <c r="H29" s="20">
        <f t="shared" si="5"/>
        <v>31.846771871634616</v>
      </c>
    </row>
    <row r="30" spans="1:8" x14ac:dyDescent="0.3">
      <c r="A30" s="8">
        <f t="shared" si="6"/>
        <v>23</v>
      </c>
      <c r="B30" s="18">
        <v>62234.39</v>
      </c>
      <c r="C30" s="18">
        <f t="shared" si="0"/>
        <v>68712.989998999998</v>
      </c>
      <c r="D30" s="18">
        <f t="shared" si="1"/>
        <v>5726.0824999166671</v>
      </c>
      <c r="E30" s="19">
        <f t="shared" si="2"/>
        <v>34.773780363866393</v>
      </c>
      <c r="F30" s="19">
        <f t="shared" si="3"/>
        <v>17.386890181933197</v>
      </c>
      <c r="G30" s="19">
        <f t="shared" si="4"/>
        <v>6.9547560727732787</v>
      </c>
      <c r="H30" s="20">
        <f t="shared" si="5"/>
        <v>33.035091345673074</v>
      </c>
    </row>
    <row r="31" spans="1:8" x14ac:dyDescent="0.3">
      <c r="A31" s="8">
        <f t="shared" si="6"/>
        <v>24</v>
      </c>
      <c r="B31" s="18">
        <v>64025.3</v>
      </c>
      <c r="C31" s="18">
        <f t="shared" si="0"/>
        <v>70690.333730000013</v>
      </c>
      <c r="D31" s="18">
        <f t="shared" si="1"/>
        <v>5890.8611441666671</v>
      </c>
      <c r="E31" s="19">
        <f t="shared" si="2"/>
        <v>35.774460389676122</v>
      </c>
      <c r="F31" s="19">
        <f t="shared" si="3"/>
        <v>17.887230194838061</v>
      </c>
      <c r="G31" s="19">
        <f t="shared" si="4"/>
        <v>7.1548920779352247</v>
      </c>
      <c r="H31" s="20">
        <f t="shared" si="5"/>
        <v>33.985737370192311</v>
      </c>
    </row>
    <row r="32" spans="1:8" x14ac:dyDescent="0.3">
      <c r="A32" s="8">
        <f t="shared" si="6"/>
        <v>25</v>
      </c>
      <c r="B32" s="18">
        <v>64141.46</v>
      </c>
      <c r="C32" s="18">
        <f t="shared" si="0"/>
        <v>70818.585986000006</v>
      </c>
      <c r="D32" s="18">
        <f t="shared" si="1"/>
        <v>5901.5488321666671</v>
      </c>
      <c r="E32" s="19">
        <f t="shared" si="2"/>
        <v>35.83936537753037</v>
      </c>
      <c r="F32" s="19">
        <f t="shared" si="3"/>
        <v>17.919682688765185</v>
      </c>
      <c r="G32" s="19">
        <f t="shared" si="4"/>
        <v>7.1678730755060744</v>
      </c>
      <c r="H32" s="20">
        <f t="shared" si="5"/>
        <v>34.047397108653847</v>
      </c>
    </row>
    <row r="33" spans="1:8" x14ac:dyDescent="0.3">
      <c r="A33" s="8">
        <f t="shared" si="6"/>
        <v>26</v>
      </c>
      <c r="B33" s="18">
        <v>64249.09</v>
      </c>
      <c r="C33" s="18">
        <f t="shared" si="0"/>
        <v>70937.420268999995</v>
      </c>
      <c r="D33" s="18">
        <f t="shared" si="1"/>
        <v>5911.4516890833329</v>
      </c>
      <c r="E33" s="19">
        <f t="shared" si="2"/>
        <v>35.899504184716598</v>
      </c>
      <c r="F33" s="19">
        <f t="shared" si="3"/>
        <v>17.949752092358299</v>
      </c>
      <c r="G33" s="19">
        <f t="shared" si="4"/>
        <v>7.1799008369433199</v>
      </c>
      <c r="H33" s="20">
        <f t="shared" si="5"/>
        <v>34.104528975480768</v>
      </c>
    </row>
    <row r="34" spans="1:8" x14ac:dyDescent="0.3">
      <c r="A34" s="8">
        <f t="shared" si="6"/>
        <v>27</v>
      </c>
      <c r="B34" s="18">
        <v>64348.81</v>
      </c>
      <c r="C34" s="18">
        <f t="shared" si="0"/>
        <v>71047.521120999998</v>
      </c>
      <c r="D34" s="18">
        <f t="shared" si="1"/>
        <v>5920.6267600833335</v>
      </c>
      <c r="E34" s="19">
        <f t="shared" si="2"/>
        <v>35.955223239372465</v>
      </c>
      <c r="F34" s="19">
        <f t="shared" si="3"/>
        <v>17.977611619686233</v>
      </c>
      <c r="G34" s="19">
        <f t="shared" si="4"/>
        <v>7.1910446478744934</v>
      </c>
      <c r="H34" s="20">
        <f t="shared" si="5"/>
        <v>34.157462077403842</v>
      </c>
    </row>
    <row r="35" spans="1:8" x14ac:dyDescent="0.3">
      <c r="A35" s="8">
        <f t="shared" si="6"/>
        <v>28</v>
      </c>
      <c r="B35" s="18">
        <v>64441.2</v>
      </c>
      <c r="C35" s="18">
        <f t="shared" si="0"/>
        <v>71149.528919999997</v>
      </c>
      <c r="D35" s="18">
        <f t="shared" si="1"/>
        <v>5929.1274100000001</v>
      </c>
      <c r="E35" s="19">
        <f t="shared" si="2"/>
        <v>36.006846619433198</v>
      </c>
      <c r="F35" s="19">
        <f t="shared" si="3"/>
        <v>18.003423309716599</v>
      </c>
      <c r="G35" s="19">
        <f t="shared" si="4"/>
        <v>7.2013693238866399</v>
      </c>
      <c r="H35" s="20">
        <f t="shared" si="5"/>
        <v>34.206504288461538</v>
      </c>
    </row>
    <row r="36" spans="1:8" x14ac:dyDescent="0.3">
      <c r="A36" s="8">
        <f t="shared" si="6"/>
        <v>29</v>
      </c>
      <c r="B36" s="18">
        <v>64526.74</v>
      </c>
      <c r="C36" s="18">
        <f t="shared" si="0"/>
        <v>71243.973634000009</v>
      </c>
      <c r="D36" s="18">
        <f t="shared" si="1"/>
        <v>5936.9978028333335</v>
      </c>
      <c r="E36" s="19">
        <f t="shared" si="2"/>
        <v>36.054642527327943</v>
      </c>
      <c r="F36" s="19">
        <f t="shared" si="3"/>
        <v>18.027321263663971</v>
      </c>
      <c r="G36" s="19">
        <f t="shared" si="4"/>
        <v>7.2109285054655885</v>
      </c>
      <c r="H36" s="20">
        <f t="shared" si="5"/>
        <v>34.251910400961542</v>
      </c>
    </row>
    <row r="37" spans="1:8" x14ac:dyDescent="0.3">
      <c r="A37" s="8">
        <f t="shared" si="6"/>
        <v>30</v>
      </c>
      <c r="B37" s="18">
        <v>64606.05</v>
      </c>
      <c r="C37" s="18">
        <f t="shared" si="0"/>
        <v>71331.539805000008</v>
      </c>
      <c r="D37" s="18">
        <f t="shared" si="1"/>
        <v>5944.2949837500009</v>
      </c>
      <c r="E37" s="19">
        <f t="shared" si="2"/>
        <v>36.098957391194332</v>
      </c>
      <c r="F37" s="19">
        <f t="shared" si="3"/>
        <v>18.049478695597166</v>
      </c>
      <c r="G37" s="19">
        <f t="shared" si="4"/>
        <v>7.2197914782388661</v>
      </c>
      <c r="H37" s="20">
        <f t="shared" si="5"/>
        <v>34.294009521634621</v>
      </c>
    </row>
    <row r="38" spans="1:8" x14ac:dyDescent="0.3">
      <c r="A38" s="8">
        <f t="shared" si="6"/>
        <v>31</v>
      </c>
      <c r="B38" s="18">
        <v>64679.45</v>
      </c>
      <c r="C38" s="18">
        <f t="shared" si="0"/>
        <v>71412.580744999999</v>
      </c>
      <c r="D38" s="18">
        <f t="shared" si="1"/>
        <v>5951.0483954166666</v>
      </c>
      <c r="E38" s="19">
        <f t="shared" si="2"/>
        <v>36.139970012651823</v>
      </c>
      <c r="F38" s="19">
        <f t="shared" si="3"/>
        <v>18.069985006325911</v>
      </c>
      <c r="G38" s="19">
        <f t="shared" si="4"/>
        <v>7.2279940025303642</v>
      </c>
      <c r="H38" s="20">
        <f t="shared" si="5"/>
        <v>34.332971512019228</v>
      </c>
    </row>
    <row r="39" spans="1:8" x14ac:dyDescent="0.3">
      <c r="A39" s="8">
        <f t="shared" si="6"/>
        <v>32</v>
      </c>
      <c r="B39" s="18">
        <v>64747.44</v>
      </c>
      <c r="C39" s="18">
        <f t="shared" si="0"/>
        <v>71487.648504000012</v>
      </c>
      <c r="D39" s="18">
        <f t="shared" si="1"/>
        <v>5957.3040420000007</v>
      </c>
      <c r="E39" s="19">
        <f t="shared" si="2"/>
        <v>36.177959769230775</v>
      </c>
      <c r="F39" s="19">
        <f t="shared" si="3"/>
        <v>18.088979884615387</v>
      </c>
      <c r="G39" s="19">
        <f t="shared" si="4"/>
        <v>7.2355919538461553</v>
      </c>
      <c r="H39" s="20">
        <f t="shared" si="5"/>
        <v>34.369061780769236</v>
      </c>
    </row>
    <row r="40" spans="1:8" x14ac:dyDescent="0.3">
      <c r="A40" s="8">
        <f t="shared" si="6"/>
        <v>33</v>
      </c>
      <c r="B40" s="18">
        <v>64810.37</v>
      </c>
      <c r="C40" s="18">
        <f t="shared" si="0"/>
        <v>71557.129517000008</v>
      </c>
      <c r="D40" s="18">
        <f t="shared" si="1"/>
        <v>5963.0941264166677</v>
      </c>
      <c r="E40" s="19">
        <f t="shared" si="2"/>
        <v>36.213122225202433</v>
      </c>
      <c r="F40" s="19">
        <f t="shared" si="3"/>
        <v>18.106561112601216</v>
      </c>
      <c r="G40" s="19">
        <f t="shared" si="4"/>
        <v>7.2426244450404864</v>
      </c>
      <c r="H40" s="20">
        <f t="shared" si="5"/>
        <v>34.40246611394231</v>
      </c>
    </row>
    <row r="41" spans="1:8" x14ac:dyDescent="0.3">
      <c r="A41" s="8">
        <f t="shared" si="6"/>
        <v>34</v>
      </c>
      <c r="B41" s="18">
        <v>64868.68</v>
      </c>
      <c r="C41" s="18">
        <f t="shared" si="0"/>
        <v>71621.509588000001</v>
      </c>
      <c r="D41" s="18">
        <f t="shared" si="1"/>
        <v>5968.4591323333334</v>
      </c>
      <c r="E41" s="19">
        <f t="shared" si="2"/>
        <v>36.245703232793524</v>
      </c>
      <c r="F41" s="19">
        <f t="shared" si="3"/>
        <v>18.122851616396762</v>
      </c>
      <c r="G41" s="19">
        <f t="shared" si="4"/>
        <v>7.2491406465587049</v>
      </c>
      <c r="H41" s="20">
        <f t="shared" si="5"/>
        <v>34.433418071153845</v>
      </c>
    </row>
    <row r="42" spans="1:8" x14ac:dyDescent="0.3">
      <c r="A42" s="21">
        <f t="shared" si="6"/>
        <v>35</v>
      </c>
      <c r="B42" s="22">
        <v>64922.63</v>
      </c>
      <c r="C42" s="22">
        <f t="shared" si="0"/>
        <v>71681.075783000008</v>
      </c>
      <c r="D42" s="22">
        <f t="shared" si="1"/>
        <v>5973.4229819166676</v>
      </c>
      <c r="E42" s="23">
        <f t="shared" si="2"/>
        <v>36.275848068319839</v>
      </c>
      <c r="F42" s="23">
        <f t="shared" si="3"/>
        <v>18.137924034159919</v>
      </c>
      <c r="G42" s="23">
        <f t="shared" si="4"/>
        <v>7.2551696136639681</v>
      </c>
      <c r="H42" s="24">
        <f t="shared" si="5"/>
        <v>34.462055664903851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28</v>
      </c>
      <c r="B1" s="1" t="s">
        <v>61</v>
      </c>
    </row>
    <row r="2" spans="1:8" x14ac:dyDescent="0.3">
      <c r="A2" s="4"/>
      <c r="D2" s="3">
        <f>Inhoud!B4</f>
        <v>44896</v>
      </c>
    </row>
    <row r="3" spans="1:8" ht="14.4" x14ac:dyDescent="0.3">
      <c r="A3" s="1"/>
      <c r="B3" s="1"/>
      <c r="C3" s="5" t="s">
        <v>1</v>
      </c>
      <c r="D3" s="37">
        <f>Inhoud!B6</f>
        <v>1.1041000000000001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44896</v>
      </c>
      <c r="D6" s="13">
        <f>C6</f>
        <v>44896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38683.82</v>
      </c>
      <c r="C7" s="18">
        <f t="shared" ref="C7:C42" si="0">B7*$D$3</f>
        <v>42710.805662000006</v>
      </c>
      <c r="D7" s="18">
        <f t="shared" ref="D7:D42" si="1">B7/12*$D$3</f>
        <v>3559.233805166667</v>
      </c>
      <c r="E7" s="19">
        <f t="shared" ref="E7:E42" si="2">C7/1976</f>
        <v>21.614780193319842</v>
      </c>
      <c r="F7" s="19">
        <f>E7/2</f>
        <v>10.807390096659921</v>
      </c>
      <c r="G7" s="19">
        <f>E7/5</f>
        <v>4.3229560386639685</v>
      </c>
      <c r="H7" s="20">
        <f>C7/2080</f>
        <v>20.534041183653848</v>
      </c>
    </row>
    <row r="8" spans="1:8" x14ac:dyDescent="0.3">
      <c r="A8" s="8">
        <f>A7+1</f>
        <v>1</v>
      </c>
      <c r="B8" s="18">
        <v>39799.699999999997</v>
      </c>
      <c r="C8" s="18">
        <f t="shared" si="0"/>
        <v>43942.848769999997</v>
      </c>
      <c r="D8" s="18">
        <f t="shared" si="1"/>
        <v>3661.9040641666666</v>
      </c>
      <c r="E8" s="19">
        <f t="shared" si="2"/>
        <v>22.238283790485827</v>
      </c>
      <c r="F8" s="19">
        <f t="shared" ref="F8:F42" si="3">E8/2</f>
        <v>11.119141895242914</v>
      </c>
      <c r="G8" s="19">
        <f t="shared" ref="G8:G42" si="4">E8/5</f>
        <v>4.4476567580971658</v>
      </c>
      <c r="H8" s="20">
        <f t="shared" ref="H8:H42" si="5">C8/2080</f>
        <v>21.126369600961539</v>
      </c>
    </row>
    <row r="9" spans="1:8" x14ac:dyDescent="0.3">
      <c r="A9" s="8">
        <f t="shared" ref="A9:A42" si="6">A8+1</f>
        <v>2</v>
      </c>
      <c r="B9" s="18">
        <v>40962.080000000002</v>
      </c>
      <c r="C9" s="18">
        <f t="shared" si="0"/>
        <v>45226.232528000008</v>
      </c>
      <c r="D9" s="18">
        <f t="shared" si="1"/>
        <v>3768.852710666667</v>
      </c>
      <c r="E9" s="19">
        <f t="shared" si="2"/>
        <v>22.887769497975711</v>
      </c>
      <c r="F9" s="19">
        <f t="shared" si="3"/>
        <v>11.443884748987855</v>
      </c>
      <c r="G9" s="19">
        <f t="shared" si="4"/>
        <v>4.5775538995951424</v>
      </c>
      <c r="H9" s="20">
        <f t="shared" si="5"/>
        <v>21.743381023076928</v>
      </c>
    </row>
    <row r="10" spans="1:8" x14ac:dyDescent="0.3">
      <c r="A10" s="8">
        <f t="shared" si="6"/>
        <v>3</v>
      </c>
      <c r="B10" s="18">
        <v>42124.43</v>
      </c>
      <c r="C10" s="18">
        <f t="shared" si="0"/>
        <v>46509.583163000003</v>
      </c>
      <c r="D10" s="18">
        <f t="shared" si="1"/>
        <v>3875.7985969166671</v>
      </c>
      <c r="E10" s="19">
        <f t="shared" si="2"/>
        <v>23.537238442813766</v>
      </c>
      <c r="F10" s="19">
        <f t="shared" si="3"/>
        <v>11.768619221406883</v>
      </c>
      <c r="G10" s="19">
        <f t="shared" si="4"/>
        <v>4.7074476885627536</v>
      </c>
      <c r="H10" s="20">
        <f t="shared" si="5"/>
        <v>22.360376520673078</v>
      </c>
    </row>
    <row r="11" spans="1:8" x14ac:dyDescent="0.3">
      <c r="A11" s="8">
        <f t="shared" si="6"/>
        <v>4</v>
      </c>
      <c r="B11" s="18">
        <v>43519.3</v>
      </c>
      <c r="C11" s="18">
        <f t="shared" si="0"/>
        <v>48049.659130000007</v>
      </c>
      <c r="D11" s="18">
        <f t="shared" si="1"/>
        <v>4004.1382608333338</v>
      </c>
      <c r="E11" s="19">
        <f t="shared" si="2"/>
        <v>24.316629114372475</v>
      </c>
      <c r="F11" s="19">
        <f t="shared" si="3"/>
        <v>12.158314557186237</v>
      </c>
      <c r="G11" s="19">
        <f t="shared" si="4"/>
        <v>4.8633258228744953</v>
      </c>
      <c r="H11" s="20">
        <f t="shared" si="5"/>
        <v>23.10079765865385</v>
      </c>
    </row>
    <row r="12" spans="1:8" x14ac:dyDescent="0.3">
      <c r="A12" s="8">
        <f t="shared" si="6"/>
        <v>5</v>
      </c>
      <c r="B12" s="18">
        <v>45332.6</v>
      </c>
      <c r="C12" s="18">
        <f t="shared" si="0"/>
        <v>50051.723660000003</v>
      </c>
      <c r="D12" s="18">
        <f t="shared" si="1"/>
        <v>4170.9769716666669</v>
      </c>
      <c r="E12" s="19">
        <f t="shared" si="2"/>
        <v>25.329819665991906</v>
      </c>
      <c r="F12" s="19">
        <f t="shared" si="3"/>
        <v>12.664909832995953</v>
      </c>
      <c r="G12" s="19">
        <f t="shared" si="4"/>
        <v>5.0659639331983808</v>
      </c>
      <c r="H12" s="20">
        <f t="shared" si="5"/>
        <v>24.063328682692308</v>
      </c>
    </row>
    <row r="13" spans="1:8" x14ac:dyDescent="0.3">
      <c r="A13" s="8">
        <f t="shared" si="6"/>
        <v>6</v>
      </c>
      <c r="B13" s="18">
        <v>45332.6</v>
      </c>
      <c r="C13" s="18">
        <f t="shared" si="0"/>
        <v>50051.723660000003</v>
      </c>
      <c r="D13" s="18">
        <f t="shared" si="1"/>
        <v>4170.9769716666669</v>
      </c>
      <c r="E13" s="19">
        <f t="shared" si="2"/>
        <v>25.329819665991906</v>
      </c>
      <c r="F13" s="19">
        <f t="shared" si="3"/>
        <v>12.664909832995953</v>
      </c>
      <c r="G13" s="19">
        <f t="shared" si="4"/>
        <v>5.0659639331983808</v>
      </c>
      <c r="H13" s="20">
        <f t="shared" si="5"/>
        <v>24.063328682692308</v>
      </c>
    </row>
    <row r="14" spans="1:8" x14ac:dyDescent="0.3">
      <c r="A14" s="8">
        <f t="shared" si="6"/>
        <v>7</v>
      </c>
      <c r="B14" s="18">
        <v>47192.38</v>
      </c>
      <c r="C14" s="18">
        <f t="shared" si="0"/>
        <v>52105.106758000002</v>
      </c>
      <c r="D14" s="18">
        <f t="shared" si="1"/>
        <v>4342.0922298333335</v>
      </c>
      <c r="E14" s="19">
        <f t="shared" si="2"/>
        <v>26.36898115283401</v>
      </c>
      <c r="F14" s="19">
        <f t="shared" si="3"/>
        <v>13.184490576417005</v>
      </c>
      <c r="G14" s="19">
        <f t="shared" si="4"/>
        <v>5.273796230566802</v>
      </c>
      <c r="H14" s="20">
        <f t="shared" si="5"/>
        <v>25.05053209519231</v>
      </c>
    </row>
    <row r="15" spans="1:8" x14ac:dyDescent="0.3">
      <c r="A15" s="8">
        <f t="shared" si="6"/>
        <v>8</v>
      </c>
      <c r="B15" s="18">
        <v>47192.38</v>
      </c>
      <c r="C15" s="18">
        <f t="shared" si="0"/>
        <v>52105.106758000002</v>
      </c>
      <c r="D15" s="18">
        <f t="shared" si="1"/>
        <v>4342.0922298333335</v>
      </c>
      <c r="E15" s="19">
        <f t="shared" si="2"/>
        <v>26.36898115283401</v>
      </c>
      <c r="F15" s="19">
        <f t="shared" si="3"/>
        <v>13.184490576417005</v>
      </c>
      <c r="G15" s="19">
        <f t="shared" si="4"/>
        <v>5.273796230566802</v>
      </c>
      <c r="H15" s="20">
        <f t="shared" si="5"/>
        <v>25.05053209519231</v>
      </c>
    </row>
    <row r="16" spans="1:8" x14ac:dyDescent="0.3">
      <c r="A16" s="8">
        <f t="shared" si="6"/>
        <v>9</v>
      </c>
      <c r="B16" s="18">
        <v>49052.2</v>
      </c>
      <c r="C16" s="18">
        <f t="shared" si="0"/>
        <v>54158.534019999999</v>
      </c>
      <c r="D16" s="18">
        <f t="shared" si="1"/>
        <v>4513.2111683333333</v>
      </c>
      <c r="E16" s="19">
        <f t="shared" si="2"/>
        <v>27.408164989878543</v>
      </c>
      <c r="F16" s="19">
        <f t="shared" si="3"/>
        <v>13.704082494939271</v>
      </c>
      <c r="G16" s="19">
        <f t="shared" si="4"/>
        <v>5.4816329979757086</v>
      </c>
      <c r="H16" s="20">
        <f t="shared" si="5"/>
        <v>26.037756740384616</v>
      </c>
    </row>
    <row r="17" spans="1:8" x14ac:dyDescent="0.3">
      <c r="A17" s="8">
        <f t="shared" si="6"/>
        <v>10</v>
      </c>
      <c r="B17" s="18">
        <v>49052.2</v>
      </c>
      <c r="C17" s="18">
        <f t="shared" si="0"/>
        <v>54158.534019999999</v>
      </c>
      <c r="D17" s="18">
        <f t="shared" si="1"/>
        <v>4513.2111683333333</v>
      </c>
      <c r="E17" s="19">
        <f t="shared" si="2"/>
        <v>27.408164989878543</v>
      </c>
      <c r="F17" s="19">
        <f t="shared" si="3"/>
        <v>13.704082494939271</v>
      </c>
      <c r="G17" s="19">
        <f t="shared" si="4"/>
        <v>5.4816329979757086</v>
      </c>
      <c r="H17" s="20">
        <f t="shared" si="5"/>
        <v>26.037756740384616</v>
      </c>
    </row>
    <row r="18" spans="1:8" x14ac:dyDescent="0.3">
      <c r="A18" s="8">
        <f t="shared" si="6"/>
        <v>11</v>
      </c>
      <c r="B18" s="18">
        <v>51376.95</v>
      </c>
      <c r="C18" s="18">
        <f t="shared" si="0"/>
        <v>56725.290495000001</v>
      </c>
      <c r="D18" s="18">
        <f t="shared" si="1"/>
        <v>4727.1075412499995</v>
      </c>
      <c r="E18" s="19">
        <f t="shared" si="2"/>
        <v>28.707130817307693</v>
      </c>
      <c r="F18" s="19">
        <f t="shared" si="3"/>
        <v>14.353565408653846</v>
      </c>
      <c r="G18" s="19">
        <f t="shared" si="4"/>
        <v>5.7414261634615382</v>
      </c>
      <c r="H18" s="20">
        <f t="shared" si="5"/>
        <v>27.271774276442308</v>
      </c>
    </row>
    <row r="19" spans="1:8" x14ac:dyDescent="0.3">
      <c r="A19" s="8">
        <f t="shared" si="6"/>
        <v>12</v>
      </c>
      <c r="B19" s="18">
        <v>51376.95</v>
      </c>
      <c r="C19" s="18">
        <f t="shared" si="0"/>
        <v>56725.290495000001</v>
      </c>
      <c r="D19" s="18">
        <f t="shared" si="1"/>
        <v>4727.1075412499995</v>
      </c>
      <c r="E19" s="19">
        <f t="shared" si="2"/>
        <v>28.707130817307693</v>
      </c>
      <c r="F19" s="19">
        <f t="shared" si="3"/>
        <v>14.353565408653846</v>
      </c>
      <c r="G19" s="19">
        <f t="shared" si="4"/>
        <v>5.7414261634615382</v>
      </c>
      <c r="H19" s="20">
        <f t="shared" si="5"/>
        <v>27.271774276442308</v>
      </c>
    </row>
    <row r="20" spans="1:8" x14ac:dyDescent="0.3">
      <c r="A20" s="8">
        <f t="shared" si="6"/>
        <v>13</v>
      </c>
      <c r="B20" s="18">
        <v>53469.22</v>
      </c>
      <c r="C20" s="18">
        <f t="shared" si="0"/>
        <v>59035.365802000008</v>
      </c>
      <c r="D20" s="18">
        <f t="shared" si="1"/>
        <v>4919.6138168333337</v>
      </c>
      <c r="E20" s="19">
        <f t="shared" si="2"/>
        <v>29.876197268218629</v>
      </c>
      <c r="F20" s="19">
        <f t="shared" si="3"/>
        <v>14.938098634109314</v>
      </c>
      <c r="G20" s="19">
        <f t="shared" si="4"/>
        <v>5.9752394536437254</v>
      </c>
      <c r="H20" s="20">
        <f t="shared" si="5"/>
        <v>28.382387404807695</v>
      </c>
    </row>
    <row r="21" spans="1:8" x14ac:dyDescent="0.3">
      <c r="A21" s="8">
        <f t="shared" si="6"/>
        <v>14</v>
      </c>
      <c r="B21" s="18">
        <v>53469.22</v>
      </c>
      <c r="C21" s="18">
        <f t="shared" si="0"/>
        <v>59035.365802000008</v>
      </c>
      <c r="D21" s="18">
        <f t="shared" si="1"/>
        <v>4919.6138168333337</v>
      </c>
      <c r="E21" s="19">
        <f t="shared" si="2"/>
        <v>29.876197268218629</v>
      </c>
      <c r="F21" s="19">
        <f t="shared" si="3"/>
        <v>14.938098634109314</v>
      </c>
      <c r="G21" s="19">
        <f t="shared" si="4"/>
        <v>5.9752394536437254</v>
      </c>
      <c r="H21" s="20">
        <f t="shared" si="5"/>
        <v>28.382387404807695</v>
      </c>
    </row>
    <row r="22" spans="1:8" x14ac:dyDescent="0.3">
      <c r="A22" s="8">
        <f t="shared" si="6"/>
        <v>15</v>
      </c>
      <c r="B22" s="18">
        <v>55561.51</v>
      </c>
      <c r="C22" s="18">
        <f t="shared" si="0"/>
        <v>61345.46319100001</v>
      </c>
      <c r="D22" s="18">
        <f t="shared" si="1"/>
        <v>5112.1219325833335</v>
      </c>
      <c r="E22" s="19">
        <f t="shared" si="2"/>
        <v>31.045274894230776</v>
      </c>
      <c r="F22" s="19">
        <f t="shared" si="3"/>
        <v>15.522637447115388</v>
      </c>
      <c r="G22" s="19">
        <f t="shared" si="4"/>
        <v>6.2090549788461553</v>
      </c>
      <c r="H22" s="20">
        <f t="shared" si="5"/>
        <v>29.493011149519237</v>
      </c>
    </row>
    <row r="23" spans="1:8" x14ac:dyDescent="0.3">
      <c r="A23" s="8">
        <f t="shared" si="6"/>
        <v>16</v>
      </c>
      <c r="B23" s="18">
        <v>55561.51</v>
      </c>
      <c r="C23" s="18">
        <f t="shared" si="0"/>
        <v>61345.46319100001</v>
      </c>
      <c r="D23" s="18">
        <f t="shared" si="1"/>
        <v>5112.1219325833335</v>
      </c>
      <c r="E23" s="19">
        <f t="shared" si="2"/>
        <v>31.045274894230776</v>
      </c>
      <c r="F23" s="19">
        <f t="shared" si="3"/>
        <v>15.522637447115388</v>
      </c>
      <c r="G23" s="19">
        <f t="shared" si="4"/>
        <v>6.2090549788461553</v>
      </c>
      <c r="H23" s="20">
        <f t="shared" si="5"/>
        <v>29.493011149519237</v>
      </c>
    </row>
    <row r="24" spans="1:8" x14ac:dyDescent="0.3">
      <c r="A24" s="8">
        <f t="shared" si="6"/>
        <v>17</v>
      </c>
      <c r="B24" s="18">
        <v>57886.26</v>
      </c>
      <c r="C24" s="18">
        <f t="shared" si="0"/>
        <v>63912.219666000005</v>
      </c>
      <c r="D24" s="18">
        <f t="shared" si="1"/>
        <v>5326.0183055000007</v>
      </c>
      <c r="E24" s="19">
        <f t="shared" si="2"/>
        <v>32.344240721659922</v>
      </c>
      <c r="F24" s="19">
        <f t="shared" si="3"/>
        <v>16.172120360829961</v>
      </c>
      <c r="G24" s="19">
        <f t="shared" si="4"/>
        <v>6.4688481443319841</v>
      </c>
      <c r="H24" s="20">
        <f t="shared" si="5"/>
        <v>30.727028685576926</v>
      </c>
    </row>
    <row r="25" spans="1:8" x14ac:dyDescent="0.3">
      <c r="A25" s="8">
        <f t="shared" si="6"/>
        <v>18</v>
      </c>
      <c r="B25" s="18">
        <v>57886.26</v>
      </c>
      <c r="C25" s="18">
        <f t="shared" si="0"/>
        <v>63912.219666000005</v>
      </c>
      <c r="D25" s="18">
        <f t="shared" si="1"/>
        <v>5326.0183055000007</v>
      </c>
      <c r="E25" s="19">
        <f t="shared" si="2"/>
        <v>32.344240721659922</v>
      </c>
      <c r="F25" s="19">
        <f t="shared" si="3"/>
        <v>16.172120360829961</v>
      </c>
      <c r="G25" s="19">
        <f t="shared" si="4"/>
        <v>6.4688481443319841</v>
      </c>
      <c r="H25" s="20">
        <f t="shared" si="5"/>
        <v>30.727028685576926</v>
      </c>
    </row>
    <row r="26" spans="1:8" x14ac:dyDescent="0.3">
      <c r="A26" s="8">
        <f t="shared" si="6"/>
        <v>19</v>
      </c>
      <c r="B26" s="18">
        <v>57886.26</v>
      </c>
      <c r="C26" s="18">
        <f t="shared" si="0"/>
        <v>63912.219666000005</v>
      </c>
      <c r="D26" s="18">
        <f t="shared" si="1"/>
        <v>5326.0183055000007</v>
      </c>
      <c r="E26" s="19">
        <f t="shared" si="2"/>
        <v>32.344240721659922</v>
      </c>
      <c r="F26" s="19">
        <f t="shared" si="3"/>
        <v>16.172120360829961</v>
      </c>
      <c r="G26" s="19">
        <f t="shared" si="4"/>
        <v>6.4688481443319841</v>
      </c>
      <c r="H26" s="20">
        <f t="shared" si="5"/>
        <v>30.727028685576926</v>
      </c>
    </row>
    <row r="27" spans="1:8" x14ac:dyDescent="0.3">
      <c r="A27" s="8">
        <f t="shared" si="6"/>
        <v>20</v>
      </c>
      <c r="B27" s="18">
        <v>59978.5</v>
      </c>
      <c r="C27" s="18">
        <f t="shared" si="0"/>
        <v>66222.26185000001</v>
      </c>
      <c r="D27" s="18">
        <f t="shared" si="1"/>
        <v>5518.5218208333335</v>
      </c>
      <c r="E27" s="19">
        <f t="shared" si="2"/>
        <v>33.51329040991903</v>
      </c>
      <c r="F27" s="19">
        <f t="shared" si="3"/>
        <v>16.756645204959515</v>
      </c>
      <c r="G27" s="19">
        <f t="shared" si="4"/>
        <v>6.702658081983806</v>
      </c>
      <c r="H27" s="20">
        <f t="shared" si="5"/>
        <v>31.83762588942308</v>
      </c>
    </row>
    <row r="28" spans="1:8" x14ac:dyDescent="0.3">
      <c r="A28" s="8">
        <f t="shared" si="6"/>
        <v>21</v>
      </c>
      <c r="B28" s="18">
        <v>59978.5</v>
      </c>
      <c r="C28" s="18">
        <f t="shared" si="0"/>
        <v>66222.26185000001</v>
      </c>
      <c r="D28" s="18">
        <f t="shared" si="1"/>
        <v>5518.5218208333335</v>
      </c>
      <c r="E28" s="19">
        <f t="shared" si="2"/>
        <v>33.51329040991903</v>
      </c>
      <c r="F28" s="19">
        <f t="shared" si="3"/>
        <v>16.756645204959515</v>
      </c>
      <c r="G28" s="19">
        <f t="shared" si="4"/>
        <v>6.702658081983806</v>
      </c>
      <c r="H28" s="20">
        <f t="shared" si="5"/>
        <v>31.83762588942308</v>
      </c>
    </row>
    <row r="29" spans="1:8" x14ac:dyDescent="0.3">
      <c r="A29" s="8">
        <f t="shared" si="6"/>
        <v>22</v>
      </c>
      <c r="B29" s="18">
        <v>62303.24</v>
      </c>
      <c r="C29" s="18">
        <f t="shared" si="0"/>
        <v>68789.007284000007</v>
      </c>
      <c r="D29" s="18">
        <f t="shared" si="1"/>
        <v>5732.4172736666669</v>
      </c>
      <c r="E29" s="19">
        <f t="shared" si="2"/>
        <v>34.812250649797576</v>
      </c>
      <c r="F29" s="19">
        <f t="shared" si="3"/>
        <v>17.406125324898788</v>
      </c>
      <c r="G29" s="19">
        <f t="shared" si="4"/>
        <v>6.9624501299595156</v>
      </c>
      <c r="H29" s="20">
        <f t="shared" si="5"/>
        <v>33.071638117307693</v>
      </c>
    </row>
    <row r="30" spans="1:8" x14ac:dyDescent="0.3">
      <c r="A30" s="8">
        <f t="shared" si="6"/>
        <v>23</v>
      </c>
      <c r="B30" s="18">
        <v>64628.03</v>
      </c>
      <c r="C30" s="18">
        <f t="shared" si="0"/>
        <v>71355.807923</v>
      </c>
      <c r="D30" s="18">
        <f t="shared" si="1"/>
        <v>5946.3173269166673</v>
      </c>
      <c r="E30" s="19">
        <f t="shared" si="2"/>
        <v>36.111238827429148</v>
      </c>
      <c r="F30" s="19">
        <f t="shared" si="3"/>
        <v>18.055619413714574</v>
      </c>
      <c r="G30" s="19">
        <f t="shared" si="4"/>
        <v>7.2222477654858297</v>
      </c>
      <c r="H30" s="20">
        <f t="shared" si="5"/>
        <v>34.30567688605769</v>
      </c>
    </row>
    <row r="31" spans="1:8" x14ac:dyDescent="0.3">
      <c r="A31" s="8">
        <f t="shared" si="6"/>
        <v>24</v>
      </c>
      <c r="B31" s="18">
        <v>66487.81</v>
      </c>
      <c r="C31" s="18">
        <f t="shared" si="0"/>
        <v>73409.191021000006</v>
      </c>
      <c r="D31" s="18">
        <f t="shared" si="1"/>
        <v>6117.4325850833338</v>
      </c>
      <c r="E31" s="19">
        <f t="shared" si="2"/>
        <v>37.150400314271259</v>
      </c>
      <c r="F31" s="19">
        <f t="shared" si="3"/>
        <v>18.57520015713563</v>
      </c>
      <c r="G31" s="19">
        <f t="shared" si="4"/>
        <v>7.4300800628542518</v>
      </c>
      <c r="H31" s="20">
        <f t="shared" si="5"/>
        <v>35.292880298557698</v>
      </c>
    </row>
    <row r="32" spans="1:8" x14ac:dyDescent="0.3">
      <c r="A32" s="8">
        <f t="shared" si="6"/>
        <v>25</v>
      </c>
      <c r="B32" s="18">
        <v>66608.44</v>
      </c>
      <c r="C32" s="18">
        <f t="shared" si="0"/>
        <v>73542.378604000012</v>
      </c>
      <c r="D32" s="18">
        <f t="shared" si="1"/>
        <v>6128.5315503333341</v>
      </c>
      <c r="E32" s="19">
        <f t="shared" si="2"/>
        <v>37.217802937246972</v>
      </c>
      <c r="F32" s="19">
        <f t="shared" si="3"/>
        <v>18.608901468623486</v>
      </c>
      <c r="G32" s="19">
        <f t="shared" si="4"/>
        <v>7.4435605874493946</v>
      </c>
      <c r="H32" s="20">
        <f t="shared" si="5"/>
        <v>35.356912790384619</v>
      </c>
    </row>
    <row r="33" spans="1:8" x14ac:dyDescent="0.3">
      <c r="A33" s="8">
        <f t="shared" si="6"/>
        <v>26</v>
      </c>
      <c r="B33" s="18">
        <v>66720.210000000006</v>
      </c>
      <c r="C33" s="18">
        <f t="shared" si="0"/>
        <v>73665.783861000018</v>
      </c>
      <c r="D33" s="18">
        <f t="shared" si="1"/>
        <v>6138.8153217500012</v>
      </c>
      <c r="E33" s="19">
        <f t="shared" si="2"/>
        <v>37.280254990384627</v>
      </c>
      <c r="F33" s="19">
        <f t="shared" si="3"/>
        <v>18.640127495192313</v>
      </c>
      <c r="G33" s="19">
        <f t="shared" si="4"/>
        <v>7.4560509980769254</v>
      </c>
      <c r="H33" s="20">
        <f t="shared" si="5"/>
        <v>35.416242240865394</v>
      </c>
    </row>
    <row r="34" spans="1:8" x14ac:dyDescent="0.3">
      <c r="A34" s="8">
        <f t="shared" si="6"/>
        <v>27</v>
      </c>
      <c r="B34" s="18">
        <v>66823.77</v>
      </c>
      <c r="C34" s="18">
        <f t="shared" si="0"/>
        <v>73780.124457000013</v>
      </c>
      <c r="D34" s="18">
        <f t="shared" si="1"/>
        <v>6148.3437047500001</v>
      </c>
      <c r="E34" s="19">
        <f t="shared" si="2"/>
        <v>37.338119664473687</v>
      </c>
      <c r="F34" s="19">
        <f t="shared" si="3"/>
        <v>18.669059832236844</v>
      </c>
      <c r="G34" s="19">
        <f t="shared" si="4"/>
        <v>7.4676239328947371</v>
      </c>
      <c r="H34" s="20">
        <f t="shared" si="5"/>
        <v>35.471213681250006</v>
      </c>
    </row>
    <row r="35" spans="1:8" x14ac:dyDescent="0.3">
      <c r="A35" s="8">
        <f t="shared" si="6"/>
        <v>28</v>
      </c>
      <c r="B35" s="18">
        <v>66919.710000000006</v>
      </c>
      <c r="C35" s="18">
        <f t="shared" si="0"/>
        <v>73886.051811000012</v>
      </c>
      <c r="D35" s="18">
        <f t="shared" si="1"/>
        <v>6157.1709842500013</v>
      </c>
      <c r="E35" s="19">
        <f t="shared" si="2"/>
        <v>37.391726625000004</v>
      </c>
      <c r="F35" s="19">
        <f t="shared" si="3"/>
        <v>18.695863312500002</v>
      </c>
      <c r="G35" s="19">
        <f t="shared" si="4"/>
        <v>7.4783453250000012</v>
      </c>
      <c r="H35" s="20">
        <f t="shared" si="5"/>
        <v>35.522140293750006</v>
      </c>
    </row>
    <row r="36" spans="1:8" x14ac:dyDescent="0.3">
      <c r="A36" s="8">
        <f t="shared" si="6"/>
        <v>29</v>
      </c>
      <c r="B36" s="18">
        <v>67008.539999999994</v>
      </c>
      <c r="C36" s="18">
        <f t="shared" si="0"/>
        <v>73984.129014000006</v>
      </c>
      <c r="D36" s="18">
        <f t="shared" si="1"/>
        <v>6165.3440844999996</v>
      </c>
      <c r="E36" s="19">
        <f t="shared" si="2"/>
        <v>37.441360837044535</v>
      </c>
      <c r="F36" s="19">
        <f t="shared" si="3"/>
        <v>18.720680418522267</v>
      </c>
      <c r="G36" s="19">
        <f t="shared" si="4"/>
        <v>7.4882721674089066</v>
      </c>
      <c r="H36" s="20">
        <f t="shared" si="5"/>
        <v>35.569292795192311</v>
      </c>
    </row>
    <row r="37" spans="1:8" x14ac:dyDescent="0.3">
      <c r="A37" s="8">
        <f t="shared" si="6"/>
        <v>30</v>
      </c>
      <c r="B37" s="18">
        <v>67090.899999999994</v>
      </c>
      <c r="C37" s="18">
        <f t="shared" si="0"/>
        <v>74075.062690000006</v>
      </c>
      <c r="D37" s="18">
        <f t="shared" si="1"/>
        <v>6172.9218908333332</v>
      </c>
      <c r="E37" s="19">
        <f t="shared" si="2"/>
        <v>37.487379903846154</v>
      </c>
      <c r="F37" s="19">
        <f t="shared" si="3"/>
        <v>18.743689951923077</v>
      </c>
      <c r="G37" s="19">
        <f t="shared" si="4"/>
        <v>7.4974759807692308</v>
      </c>
      <c r="H37" s="20">
        <f t="shared" si="5"/>
        <v>35.613010908653848</v>
      </c>
    </row>
    <row r="38" spans="1:8" x14ac:dyDescent="0.3">
      <c r="A38" s="8">
        <f t="shared" si="6"/>
        <v>31</v>
      </c>
      <c r="B38" s="18">
        <v>67167.13</v>
      </c>
      <c r="C38" s="18">
        <f t="shared" si="0"/>
        <v>74159.228233000016</v>
      </c>
      <c r="D38" s="18">
        <f t="shared" si="1"/>
        <v>6179.9356860833341</v>
      </c>
      <c r="E38" s="19">
        <f t="shared" si="2"/>
        <v>37.529973802125511</v>
      </c>
      <c r="F38" s="19">
        <f t="shared" si="3"/>
        <v>18.764986901062755</v>
      </c>
      <c r="G38" s="19">
        <f t="shared" si="4"/>
        <v>7.5059947604251018</v>
      </c>
      <c r="H38" s="20">
        <f t="shared" si="5"/>
        <v>35.653475112019237</v>
      </c>
    </row>
    <row r="39" spans="1:8" x14ac:dyDescent="0.3">
      <c r="A39" s="8">
        <f t="shared" si="6"/>
        <v>32</v>
      </c>
      <c r="B39" s="18">
        <v>67237.73</v>
      </c>
      <c r="C39" s="18">
        <f t="shared" si="0"/>
        <v>74237.177693000005</v>
      </c>
      <c r="D39" s="18">
        <f t="shared" si="1"/>
        <v>6186.4314744166668</v>
      </c>
      <c r="E39" s="19">
        <f t="shared" si="2"/>
        <v>37.569421909412959</v>
      </c>
      <c r="F39" s="19">
        <f t="shared" si="3"/>
        <v>18.78471095470648</v>
      </c>
      <c r="G39" s="19">
        <f t="shared" si="4"/>
        <v>7.5138843818825922</v>
      </c>
      <c r="H39" s="20">
        <f t="shared" si="5"/>
        <v>35.690950813942308</v>
      </c>
    </row>
    <row r="40" spans="1:8" x14ac:dyDescent="0.3">
      <c r="A40" s="8">
        <f t="shared" si="6"/>
        <v>33</v>
      </c>
      <c r="B40" s="18">
        <v>67303.08</v>
      </c>
      <c r="C40" s="18">
        <f t="shared" si="0"/>
        <v>74309.330628000011</v>
      </c>
      <c r="D40" s="18">
        <f t="shared" si="1"/>
        <v>6192.4442190000009</v>
      </c>
      <c r="E40" s="19">
        <f t="shared" si="2"/>
        <v>37.605936552631583</v>
      </c>
      <c r="F40" s="19">
        <f t="shared" si="3"/>
        <v>18.802968276315791</v>
      </c>
      <c r="G40" s="19">
        <f t="shared" si="4"/>
        <v>7.5211873105263169</v>
      </c>
      <c r="H40" s="20">
        <f t="shared" si="5"/>
        <v>35.725639725000008</v>
      </c>
    </row>
    <row r="41" spans="1:8" x14ac:dyDescent="0.3">
      <c r="A41" s="8">
        <f t="shared" si="6"/>
        <v>34</v>
      </c>
      <c r="B41" s="18">
        <v>67363.64</v>
      </c>
      <c r="C41" s="18">
        <f t="shared" si="0"/>
        <v>74376.19492400001</v>
      </c>
      <c r="D41" s="18">
        <f t="shared" si="1"/>
        <v>6198.0162436666669</v>
      </c>
      <c r="E41" s="19">
        <f t="shared" si="2"/>
        <v>37.639774759109315</v>
      </c>
      <c r="F41" s="19">
        <f t="shared" si="3"/>
        <v>18.819887379554658</v>
      </c>
      <c r="G41" s="19">
        <f t="shared" si="4"/>
        <v>7.5279549518218634</v>
      </c>
      <c r="H41" s="20">
        <f t="shared" si="5"/>
        <v>35.757786021153848</v>
      </c>
    </row>
    <row r="42" spans="1:8" x14ac:dyDescent="0.3">
      <c r="A42" s="21">
        <f t="shared" si="6"/>
        <v>35</v>
      </c>
      <c r="B42" s="22">
        <v>67419.66</v>
      </c>
      <c r="C42" s="22">
        <f t="shared" si="0"/>
        <v>74438.046606000004</v>
      </c>
      <c r="D42" s="22">
        <f t="shared" si="1"/>
        <v>6203.1705505000009</v>
      </c>
      <c r="E42" s="23">
        <f t="shared" si="2"/>
        <v>37.671076217611336</v>
      </c>
      <c r="F42" s="23">
        <f t="shared" si="3"/>
        <v>18.835538108805668</v>
      </c>
      <c r="G42" s="23">
        <f t="shared" si="4"/>
        <v>7.5342152435222669</v>
      </c>
      <c r="H42" s="24">
        <f t="shared" si="5"/>
        <v>35.787522406730773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30</v>
      </c>
      <c r="B1" s="1" t="s">
        <v>62</v>
      </c>
    </row>
    <row r="2" spans="1:8" x14ac:dyDescent="0.3">
      <c r="A2" s="4"/>
      <c r="D2" s="3">
        <f>Inhoud!B4</f>
        <v>44896</v>
      </c>
    </row>
    <row r="3" spans="1:8" ht="14.4" x14ac:dyDescent="0.3">
      <c r="A3" s="1"/>
      <c r="B3" s="1"/>
      <c r="C3" s="5" t="s">
        <v>1</v>
      </c>
      <c r="D3" s="37">
        <f>Inhoud!B6</f>
        <v>1.1041000000000001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44896</v>
      </c>
      <c r="D6" s="13">
        <f>C6</f>
        <v>44896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40065.370000000003</v>
      </c>
      <c r="C7" s="18">
        <f t="shared" ref="C7:C42" si="0">B7*$D$3</f>
        <v>44236.175017000009</v>
      </c>
      <c r="D7" s="18">
        <f t="shared" ref="D7:D42" si="1">B7/12*$D$3</f>
        <v>3686.3479180833342</v>
      </c>
      <c r="E7" s="19">
        <f t="shared" ref="E7:E42" si="2">C7/1976</f>
        <v>22.386728247469641</v>
      </c>
      <c r="F7" s="19">
        <f>E7/2</f>
        <v>11.19336412373482</v>
      </c>
      <c r="G7" s="19">
        <f>E7/5</f>
        <v>4.4773456494939285</v>
      </c>
      <c r="H7" s="20">
        <f>C7/2080</f>
        <v>21.267391835096159</v>
      </c>
    </row>
    <row r="8" spans="1:8" x14ac:dyDescent="0.3">
      <c r="A8" s="8">
        <f>A7+1</f>
        <v>1</v>
      </c>
      <c r="B8" s="18">
        <v>41221.089999999997</v>
      </c>
      <c r="C8" s="18">
        <f t="shared" si="0"/>
        <v>45512.205469</v>
      </c>
      <c r="D8" s="18">
        <f t="shared" si="1"/>
        <v>3792.6837890833335</v>
      </c>
      <c r="E8" s="19">
        <f t="shared" si="2"/>
        <v>23.032492646255061</v>
      </c>
      <c r="F8" s="19">
        <f t="shared" ref="F8:F42" si="3">E8/2</f>
        <v>11.516246323127531</v>
      </c>
      <c r="G8" s="19">
        <f t="shared" ref="G8:G42" si="4">E8/5</f>
        <v>4.6064985292510121</v>
      </c>
      <c r="H8" s="20">
        <f t="shared" ref="H8:H42" si="5">C8/2080</f>
        <v>21.880868013942308</v>
      </c>
    </row>
    <row r="9" spans="1:8" x14ac:dyDescent="0.3">
      <c r="A9" s="8">
        <f t="shared" ref="A9:A42" si="6">A8+1</f>
        <v>2</v>
      </c>
      <c r="B9" s="18">
        <v>42424.99</v>
      </c>
      <c r="C9" s="18">
        <f t="shared" si="0"/>
        <v>46841.431458999999</v>
      </c>
      <c r="D9" s="18">
        <f t="shared" si="1"/>
        <v>3903.4526215833334</v>
      </c>
      <c r="E9" s="19">
        <f t="shared" si="2"/>
        <v>23.705177863866396</v>
      </c>
      <c r="F9" s="19">
        <f t="shared" si="3"/>
        <v>11.852588931933198</v>
      </c>
      <c r="G9" s="19">
        <f t="shared" si="4"/>
        <v>4.7410355727732796</v>
      </c>
      <c r="H9" s="20">
        <f t="shared" si="5"/>
        <v>22.519918970673075</v>
      </c>
    </row>
    <row r="10" spans="1:8" x14ac:dyDescent="0.3">
      <c r="A10" s="8">
        <f t="shared" si="6"/>
        <v>3</v>
      </c>
      <c r="B10" s="18">
        <v>43628.89</v>
      </c>
      <c r="C10" s="18">
        <f t="shared" si="0"/>
        <v>48170.657449000006</v>
      </c>
      <c r="D10" s="18">
        <f t="shared" si="1"/>
        <v>4014.2214540833334</v>
      </c>
      <c r="E10" s="19">
        <f t="shared" si="2"/>
        <v>24.377863081477734</v>
      </c>
      <c r="F10" s="19">
        <f t="shared" si="3"/>
        <v>12.188931540738867</v>
      </c>
      <c r="G10" s="19">
        <f t="shared" si="4"/>
        <v>4.8755726162955471</v>
      </c>
      <c r="H10" s="20">
        <f t="shared" si="5"/>
        <v>23.158969927403849</v>
      </c>
    </row>
    <row r="11" spans="1:8" x14ac:dyDescent="0.3">
      <c r="A11" s="8">
        <f t="shared" si="6"/>
        <v>4</v>
      </c>
      <c r="B11" s="18">
        <v>45073.55</v>
      </c>
      <c r="C11" s="18">
        <f t="shared" si="0"/>
        <v>49765.706555000004</v>
      </c>
      <c r="D11" s="18">
        <f t="shared" si="1"/>
        <v>4147.1422129166676</v>
      </c>
      <c r="E11" s="19">
        <f t="shared" si="2"/>
        <v>25.185074167510123</v>
      </c>
      <c r="F11" s="19">
        <f t="shared" si="3"/>
        <v>12.592537083755062</v>
      </c>
      <c r="G11" s="19">
        <f t="shared" si="4"/>
        <v>5.0370148335020248</v>
      </c>
      <c r="H11" s="20">
        <f t="shared" si="5"/>
        <v>23.925820459134616</v>
      </c>
    </row>
    <row r="12" spans="1:8" x14ac:dyDescent="0.3">
      <c r="A12" s="8">
        <f t="shared" si="6"/>
        <v>5</v>
      </c>
      <c r="B12" s="18">
        <v>46951.63</v>
      </c>
      <c r="C12" s="18">
        <f t="shared" si="0"/>
        <v>51839.294683</v>
      </c>
      <c r="D12" s="18">
        <f t="shared" si="1"/>
        <v>4319.9412235833333</v>
      </c>
      <c r="E12" s="19">
        <f t="shared" si="2"/>
        <v>26.234460871963563</v>
      </c>
      <c r="F12" s="19">
        <f t="shared" si="3"/>
        <v>13.117230435981782</v>
      </c>
      <c r="G12" s="19">
        <f t="shared" si="4"/>
        <v>5.2468921743927126</v>
      </c>
      <c r="H12" s="20">
        <f t="shared" si="5"/>
        <v>24.922737828365385</v>
      </c>
    </row>
    <row r="13" spans="1:8" x14ac:dyDescent="0.3">
      <c r="A13" s="8">
        <f t="shared" si="6"/>
        <v>6</v>
      </c>
      <c r="B13" s="18">
        <v>46951.63</v>
      </c>
      <c r="C13" s="18">
        <f t="shared" si="0"/>
        <v>51839.294683</v>
      </c>
      <c r="D13" s="18">
        <f t="shared" si="1"/>
        <v>4319.9412235833333</v>
      </c>
      <c r="E13" s="19">
        <f t="shared" si="2"/>
        <v>26.234460871963563</v>
      </c>
      <c r="F13" s="19">
        <f t="shared" si="3"/>
        <v>13.117230435981782</v>
      </c>
      <c r="G13" s="19">
        <f t="shared" si="4"/>
        <v>5.2468921743927126</v>
      </c>
      <c r="H13" s="20">
        <f t="shared" si="5"/>
        <v>24.922737828365385</v>
      </c>
    </row>
    <row r="14" spans="1:8" x14ac:dyDescent="0.3">
      <c r="A14" s="8">
        <f t="shared" si="6"/>
        <v>7</v>
      </c>
      <c r="B14" s="18">
        <v>48877.85</v>
      </c>
      <c r="C14" s="18">
        <f t="shared" si="0"/>
        <v>53966.034185000004</v>
      </c>
      <c r="D14" s="18">
        <f t="shared" si="1"/>
        <v>4497.1695154166673</v>
      </c>
      <c r="E14" s="19">
        <f t="shared" si="2"/>
        <v>27.310746045040489</v>
      </c>
      <c r="F14" s="19">
        <f t="shared" si="3"/>
        <v>13.655373022520244</v>
      </c>
      <c r="G14" s="19">
        <f t="shared" si="4"/>
        <v>5.4621492090080981</v>
      </c>
      <c r="H14" s="20">
        <f t="shared" si="5"/>
        <v>25.945208742788463</v>
      </c>
    </row>
    <row r="15" spans="1:8" x14ac:dyDescent="0.3">
      <c r="A15" s="8">
        <f t="shared" si="6"/>
        <v>8</v>
      </c>
      <c r="B15" s="18">
        <v>48877.85</v>
      </c>
      <c r="C15" s="18">
        <f t="shared" si="0"/>
        <v>53966.034185000004</v>
      </c>
      <c r="D15" s="18">
        <f t="shared" si="1"/>
        <v>4497.1695154166673</v>
      </c>
      <c r="E15" s="19">
        <f t="shared" si="2"/>
        <v>27.310746045040489</v>
      </c>
      <c r="F15" s="19">
        <f t="shared" si="3"/>
        <v>13.655373022520244</v>
      </c>
      <c r="G15" s="19">
        <f t="shared" si="4"/>
        <v>5.4621492090080981</v>
      </c>
      <c r="H15" s="20">
        <f t="shared" si="5"/>
        <v>25.945208742788463</v>
      </c>
    </row>
    <row r="16" spans="1:8" x14ac:dyDescent="0.3">
      <c r="A16" s="8">
        <f t="shared" si="6"/>
        <v>9</v>
      </c>
      <c r="B16" s="18">
        <v>50804.08</v>
      </c>
      <c r="C16" s="18">
        <f t="shared" si="0"/>
        <v>56092.784728000006</v>
      </c>
      <c r="D16" s="18">
        <f t="shared" si="1"/>
        <v>4674.3987273333332</v>
      </c>
      <c r="E16" s="19">
        <f t="shared" si="2"/>
        <v>28.387036805668018</v>
      </c>
      <c r="F16" s="19">
        <f t="shared" si="3"/>
        <v>14.193518402834009</v>
      </c>
      <c r="G16" s="19">
        <f t="shared" si="4"/>
        <v>5.6774073611336036</v>
      </c>
      <c r="H16" s="20">
        <f t="shared" si="5"/>
        <v>26.967684965384617</v>
      </c>
    </row>
    <row r="17" spans="1:8" x14ac:dyDescent="0.3">
      <c r="A17" s="8">
        <f t="shared" si="6"/>
        <v>10</v>
      </c>
      <c r="B17" s="18">
        <v>50804.08</v>
      </c>
      <c r="C17" s="18">
        <f t="shared" si="0"/>
        <v>56092.784728000006</v>
      </c>
      <c r="D17" s="18">
        <f t="shared" si="1"/>
        <v>4674.3987273333332</v>
      </c>
      <c r="E17" s="19">
        <f t="shared" si="2"/>
        <v>28.387036805668018</v>
      </c>
      <c r="F17" s="19">
        <f t="shared" si="3"/>
        <v>14.193518402834009</v>
      </c>
      <c r="G17" s="19">
        <f t="shared" si="4"/>
        <v>5.6774073611336036</v>
      </c>
      <c r="H17" s="20">
        <f t="shared" si="5"/>
        <v>26.967684965384617</v>
      </c>
    </row>
    <row r="18" spans="1:8" x14ac:dyDescent="0.3">
      <c r="A18" s="8">
        <f t="shared" si="6"/>
        <v>11</v>
      </c>
      <c r="B18" s="18">
        <v>53211.82</v>
      </c>
      <c r="C18" s="18">
        <f t="shared" si="0"/>
        <v>58751.170462000002</v>
      </c>
      <c r="D18" s="18">
        <f t="shared" si="1"/>
        <v>4895.9308718333341</v>
      </c>
      <c r="E18" s="19">
        <f t="shared" si="2"/>
        <v>29.732373715587045</v>
      </c>
      <c r="F18" s="19">
        <f t="shared" si="3"/>
        <v>14.866186857793522</v>
      </c>
      <c r="G18" s="19">
        <f t="shared" si="4"/>
        <v>5.9464747431174088</v>
      </c>
      <c r="H18" s="20">
        <f t="shared" si="5"/>
        <v>28.245755029807693</v>
      </c>
    </row>
    <row r="19" spans="1:8" x14ac:dyDescent="0.3">
      <c r="A19" s="8">
        <f t="shared" si="6"/>
        <v>12</v>
      </c>
      <c r="B19" s="18">
        <v>53211.82</v>
      </c>
      <c r="C19" s="18">
        <f t="shared" si="0"/>
        <v>58751.170462000002</v>
      </c>
      <c r="D19" s="18">
        <f t="shared" si="1"/>
        <v>4895.9308718333341</v>
      </c>
      <c r="E19" s="19">
        <f t="shared" si="2"/>
        <v>29.732373715587045</v>
      </c>
      <c r="F19" s="19">
        <f t="shared" si="3"/>
        <v>14.866186857793522</v>
      </c>
      <c r="G19" s="19">
        <f t="shared" si="4"/>
        <v>5.9464747431174088</v>
      </c>
      <c r="H19" s="20">
        <f t="shared" si="5"/>
        <v>28.245755029807693</v>
      </c>
    </row>
    <row r="20" spans="1:8" x14ac:dyDescent="0.3">
      <c r="A20" s="8">
        <f t="shared" si="6"/>
        <v>13</v>
      </c>
      <c r="B20" s="18">
        <v>55378.84</v>
      </c>
      <c r="C20" s="18">
        <f t="shared" si="0"/>
        <v>61143.777243999997</v>
      </c>
      <c r="D20" s="18">
        <f t="shared" si="1"/>
        <v>5095.3147703333334</v>
      </c>
      <c r="E20" s="19">
        <f t="shared" si="2"/>
        <v>30.943207107287449</v>
      </c>
      <c r="F20" s="19">
        <f t="shared" si="3"/>
        <v>15.471603553643725</v>
      </c>
      <c r="G20" s="19">
        <f t="shared" si="4"/>
        <v>6.1886414214574899</v>
      </c>
      <c r="H20" s="20">
        <f t="shared" si="5"/>
        <v>29.396046751923077</v>
      </c>
    </row>
    <row r="21" spans="1:8" x14ac:dyDescent="0.3">
      <c r="A21" s="8">
        <f t="shared" si="6"/>
        <v>14</v>
      </c>
      <c r="B21" s="18">
        <v>55378.84</v>
      </c>
      <c r="C21" s="18">
        <f t="shared" si="0"/>
        <v>61143.777243999997</v>
      </c>
      <c r="D21" s="18">
        <f t="shared" si="1"/>
        <v>5095.3147703333334</v>
      </c>
      <c r="E21" s="19">
        <f t="shared" si="2"/>
        <v>30.943207107287449</v>
      </c>
      <c r="F21" s="19">
        <f t="shared" si="3"/>
        <v>15.471603553643725</v>
      </c>
      <c r="G21" s="19">
        <f t="shared" si="4"/>
        <v>6.1886414214574899</v>
      </c>
      <c r="H21" s="20">
        <f t="shared" si="5"/>
        <v>29.396046751923077</v>
      </c>
    </row>
    <row r="22" spans="1:8" x14ac:dyDescent="0.3">
      <c r="A22" s="8">
        <f t="shared" si="6"/>
        <v>15</v>
      </c>
      <c r="B22" s="18">
        <v>57545.85</v>
      </c>
      <c r="C22" s="18">
        <f t="shared" si="0"/>
        <v>63536.372985000002</v>
      </c>
      <c r="D22" s="18">
        <f t="shared" si="1"/>
        <v>5294.6977487500008</v>
      </c>
      <c r="E22" s="19">
        <f t="shared" si="2"/>
        <v>32.15403491143725</v>
      </c>
      <c r="F22" s="19">
        <f t="shared" si="3"/>
        <v>16.077017455718625</v>
      </c>
      <c r="G22" s="19">
        <f t="shared" si="4"/>
        <v>6.4308069822874501</v>
      </c>
      <c r="H22" s="20">
        <f t="shared" si="5"/>
        <v>30.546333165865384</v>
      </c>
    </row>
    <row r="23" spans="1:8" x14ac:dyDescent="0.3">
      <c r="A23" s="8">
        <f t="shared" si="6"/>
        <v>16</v>
      </c>
      <c r="B23" s="18">
        <v>57545.85</v>
      </c>
      <c r="C23" s="18">
        <f t="shared" si="0"/>
        <v>63536.372985000002</v>
      </c>
      <c r="D23" s="18">
        <f t="shared" si="1"/>
        <v>5294.6977487500008</v>
      </c>
      <c r="E23" s="19">
        <f t="shared" si="2"/>
        <v>32.15403491143725</v>
      </c>
      <c r="F23" s="19">
        <f t="shared" si="3"/>
        <v>16.077017455718625</v>
      </c>
      <c r="G23" s="19">
        <f t="shared" si="4"/>
        <v>6.4308069822874501</v>
      </c>
      <c r="H23" s="20">
        <f t="shared" si="5"/>
        <v>30.546333165865384</v>
      </c>
    </row>
    <row r="24" spans="1:8" x14ac:dyDescent="0.3">
      <c r="A24" s="8">
        <f t="shared" si="6"/>
        <v>17</v>
      </c>
      <c r="B24" s="18">
        <v>59953.599999999999</v>
      </c>
      <c r="C24" s="18">
        <f t="shared" si="0"/>
        <v>66194.76976000001</v>
      </c>
      <c r="D24" s="18">
        <f t="shared" si="1"/>
        <v>5516.2308133333336</v>
      </c>
      <c r="E24" s="19">
        <f t="shared" si="2"/>
        <v>33.499377408906888</v>
      </c>
      <c r="F24" s="19">
        <f t="shared" si="3"/>
        <v>16.749688704453444</v>
      </c>
      <c r="G24" s="19">
        <f t="shared" si="4"/>
        <v>6.6998754817813779</v>
      </c>
      <c r="H24" s="20">
        <f t="shared" si="5"/>
        <v>31.824408538461544</v>
      </c>
    </row>
    <row r="25" spans="1:8" x14ac:dyDescent="0.3">
      <c r="A25" s="8">
        <f t="shared" si="6"/>
        <v>18</v>
      </c>
      <c r="B25" s="18">
        <v>59953.599999999999</v>
      </c>
      <c r="C25" s="18">
        <f t="shared" si="0"/>
        <v>66194.76976000001</v>
      </c>
      <c r="D25" s="18">
        <f t="shared" si="1"/>
        <v>5516.2308133333336</v>
      </c>
      <c r="E25" s="19">
        <f t="shared" si="2"/>
        <v>33.499377408906888</v>
      </c>
      <c r="F25" s="19">
        <f t="shared" si="3"/>
        <v>16.749688704453444</v>
      </c>
      <c r="G25" s="19">
        <f t="shared" si="4"/>
        <v>6.6998754817813779</v>
      </c>
      <c r="H25" s="20">
        <f t="shared" si="5"/>
        <v>31.824408538461544</v>
      </c>
    </row>
    <row r="26" spans="1:8" x14ac:dyDescent="0.3">
      <c r="A26" s="8">
        <f t="shared" si="6"/>
        <v>19</v>
      </c>
      <c r="B26" s="18">
        <v>59953.599999999999</v>
      </c>
      <c r="C26" s="18">
        <f t="shared" si="0"/>
        <v>66194.76976000001</v>
      </c>
      <c r="D26" s="18">
        <f t="shared" si="1"/>
        <v>5516.2308133333336</v>
      </c>
      <c r="E26" s="19">
        <f t="shared" si="2"/>
        <v>33.499377408906888</v>
      </c>
      <c r="F26" s="19">
        <f t="shared" si="3"/>
        <v>16.749688704453444</v>
      </c>
      <c r="G26" s="19">
        <f t="shared" si="4"/>
        <v>6.6998754817813779</v>
      </c>
      <c r="H26" s="20">
        <f t="shared" si="5"/>
        <v>31.824408538461544</v>
      </c>
    </row>
    <row r="27" spans="1:8" x14ac:dyDescent="0.3">
      <c r="A27" s="8">
        <f t="shared" si="6"/>
        <v>20</v>
      </c>
      <c r="B27" s="18">
        <v>62120.62</v>
      </c>
      <c r="C27" s="18">
        <f t="shared" si="0"/>
        <v>68587.376542000013</v>
      </c>
      <c r="D27" s="18">
        <f t="shared" si="1"/>
        <v>5715.6147118333338</v>
      </c>
      <c r="E27" s="19">
        <f t="shared" si="2"/>
        <v>34.710210800607292</v>
      </c>
      <c r="F27" s="19">
        <f t="shared" si="3"/>
        <v>17.355105400303646</v>
      </c>
      <c r="G27" s="19">
        <f t="shared" si="4"/>
        <v>6.9420421601214581</v>
      </c>
      <c r="H27" s="20">
        <f t="shared" si="5"/>
        <v>32.974700260576931</v>
      </c>
    </row>
    <row r="28" spans="1:8" x14ac:dyDescent="0.3">
      <c r="A28" s="8">
        <f t="shared" si="6"/>
        <v>21</v>
      </c>
      <c r="B28" s="18">
        <v>62120.62</v>
      </c>
      <c r="C28" s="18">
        <f t="shared" si="0"/>
        <v>68587.376542000013</v>
      </c>
      <c r="D28" s="18">
        <f t="shared" si="1"/>
        <v>5715.6147118333338</v>
      </c>
      <c r="E28" s="19">
        <f t="shared" si="2"/>
        <v>34.710210800607292</v>
      </c>
      <c r="F28" s="19">
        <f t="shared" si="3"/>
        <v>17.355105400303646</v>
      </c>
      <c r="G28" s="19">
        <f t="shared" si="4"/>
        <v>6.9420421601214581</v>
      </c>
      <c r="H28" s="20">
        <f t="shared" si="5"/>
        <v>32.974700260576931</v>
      </c>
    </row>
    <row r="29" spans="1:8" x14ac:dyDescent="0.3">
      <c r="A29" s="8">
        <f t="shared" si="6"/>
        <v>22</v>
      </c>
      <c r="B29" s="18">
        <v>64528.36</v>
      </c>
      <c r="C29" s="18">
        <f t="shared" si="0"/>
        <v>71245.762276000009</v>
      </c>
      <c r="D29" s="18">
        <f t="shared" si="1"/>
        <v>5937.1468563333337</v>
      </c>
      <c r="E29" s="19">
        <f t="shared" si="2"/>
        <v>36.055547710526319</v>
      </c>
      <c r="F29" s="19">
        <f t="shared" si="3"/>
        <v>18.02777385526316</v>
      </c>
      <c r="G29" s="19">
        <f t="shared" si="4"/>
        <v>7.2111095421052642</v>
      </c>
      <c r="H29" s="20">
        <f t="shared" si="5"/>
        <v>34.252770325000007</v>
      </c>
    </row>
    <row r="30" spans="1:8" x14ac:dyDescent="0.3">
      <c r="A30" s="8">
        <f t="shared" si="6"/>
        <v>23</v>
      </c>
      <c r="B30" s="18">
        <v>66936.160000000003</v>
      </c>
      <c r="C30" s="18">
        <f t="shared" si="0"/>
        <v>73904.214256000007</v>
      </c>
      <c r="D30" s="18">
        <f t="shared" si="1"/>
        <v>6158.6845213333336</v>
      </c>
      <c r="E30" s="19">
        <f t="shared" si="2"/>
        <v>37.400918145748989</v>
      </c>
      <c r="F30" s="19">
        <f t="shared" si="3"/>
        <v>18.700459072874494</v>
      </c>
      <c r="G30" s="19">
        <f t="shared" si="4"/>
        <v>7.4801836291497974</v>
      </c>
      <c r="H30" s="20">
        <f t="shared" si="5"/>
        <v>35.530872238461541</v>
      </c>
    </row>
    <row r="31" spans="1:8" x14ac:dyDescent="0.3">
      <c r="A31" s="8">
        <f t="shared" si="6"/>
        <v>24</v>
      </c>
      <c r="B31" s="18">
        <v>68862.39</v>
      </c>
      <c r="C31" s="18">
        <f t="shared" si="0"/>
        <v>76030.964799000008</v>
      </c>
      <c r="D31" s="18">
        <f t="shared" si="1"/>
        <v>6335.9137332500004</v>
      </c>
      <c r="E31" s="19">
        <f t="shared" si="2"/>
        <v>38.477208906376525</v>
      </c>
      <c r="F31" s="19">
        <f t="shared" si="3"/>
        <v>19.238604453188263</v>
      </c>
      <c r="G31" s="19">
        <f t="shared" si="4"/>
        <v>7.6954417812753046</v>
      </c>
      <c r="H31" s="20">
        <f t="shared" si="5"/>
        <v>36.553348461057695</v>
      </c>
    </row>
    <row r="32" spans="1:8" x14ac:dyDescent="0.3">
      <c r="A32" s="8">
        <f t="shared" si="6"/>
        <v>25</v>
      </c>
      <c r="B32" s="18">
        <v>68987.320000000007</v>
      </c>
      <c r="C32" s="18">
        <f t="shared" si="0"/>
        <v>76168.900012000013</v>
      </c>
      <c r="D32" s="18">
        <f t="shared" si="1"/>
        <v>6347.4083343333341</v>
      </c>
      <c r="E32" s="19">
        <f t="shared" si="2"/>
        <v>38.547014176113365</v>
      </c>
      <c r="F32" s="19">
        <f t="shared" si="3"/>
        <v>19.273507088056682</v>
      </c>
      <c r="G32" s="19">
        <f t="shared" si="4"/>
        <v>7.7094028352226731</v>
      </c>
      <c r="H32" s="20">
        <f t="shared" si="5"/>
        <v>36.619663467307696</v>
      </c>
    </row>
    <row r="33" spans="1:8" x14ac:dyDescent="0.3">
      <c r="A33" s="8">
        <f t="shared" si="6"/>
        <v>26</v>
      </c>
      <c r="B33" s="18">
        <v>69103.09</v>
      </c>
      <c r="C33" s="18">
        <f t="shared" si="0"/>
        <v>76296.721669000006</v>
      </c>
      <c r="D33" s="18">
        <f t="shared" si="1"/>
        <v>6358.0601390833335</v>
      </c>
      <c r="E33" s="19">
        <f t="shared" si="2"/>
        <v>38.611701249493933</v>
      </c>
      <c r="F33" s="19">
        <f t="shared" si="3"/>
        <v>19.305850624746967</v>
      </c>
      <c r="G33" s="19">
        <f t="shared" si="4"/>
        <v>7.722340249898787</v>
      </c>
      <c r="H33" s="20">
        <f t="shared" si="5"/>
        <v>36.681116187019235</v>
      </c>
    </row>
    <row r="34" spans="1:8" x14ac:dyDescent="0.3">
      <c r="A34" s="8">
        <f t="shared" si="6"/>
        <v>27</v>
      </c>
      <c r="B34" s="18">
        <v>69210.34</v>
      </c>
      <c r="C34" s="18">
        <f t="shared" si="0"/>
        <v>76415.136394000001</v>
      </c>
      <c r="D34" s="18">
        <f t="shared" si="1"/>
        <v>6367.9280328333334</v>
      </c>
      <c r="E34" s="19">
        <f t="shared" si="2"/>
        <v>38.671627729757084</v>
      </c>
      <c r="F34" s="19">
        <f t="shared" si="3"/>
        <v>19.335813864878542</v>
      </c>
      <c r="G34" s="19">
        <f t="shared" si="4"/>
        <v>7.7343255459514166</v>
      </c>
      <c r="H34" s="20">
        <f t="shared" si="5"/>
        <v>36.738046343269232</v>
      </c>
    </row>
    <row r="35" spans="1:8" x14ac:dyDescent="0.3">
      <c r="A35" s="8">
        <f t="shared" si="6"/>
        <v>28</v>
      </c>
      <c r="B35" s="18">
        <v>69309.710000000006</v>
      </c>
      <c r="C35" s="18">
        <f t="shared" si="0"/>
        <v>76524.850811000011</v>
      </c>
      <c r="D35" s="18">
        <f t="shared" si="1"/>
        <v>6377.0709009166676</v>
      </c>
      <c r="E35" s="19">
        <f t="shared" si="2"/>
        <v>38.727151220141707</v>
      </c>
      <c r="F35" s="19">
        <f t="shared" si="3"/>
        <v>19.363575610070853</v>
      </c>
      <c r="G35" s="19">
        <f t="shared" si="4"/>
        <v>7.7454302440283413</v>
      </c>
      <c r="H35" s="20">
        <f t="shared" si="5"/>
        <v>36.790793659134621</v>
      </c>
    </row>
    <row r="36" spans="1:8" x14ac:dyDescent="0.3">
      <c r="A36" s="8">
        <f t="shared" si="6"/>
        <v>29</v>
      </c>
      <c r="B36" s="18">
        <v>69401.72</v>
      </c>
      <c r="C36" s="18">
        <f t="shared" si="0"/>
        <v>76626.439052000002</v>
      </c>
      <c r="D36" s="18">
        <f t="shared" si="1"/>
        <v>6385.5365876666665</v>
      </c>
      <c r="E36" s="19">
        <f t="shared" si="2"/>
        <v>38.778562273279356</v>
      </c>
      <c r="F36" s="19">
        <f t="shared" si="3"/>
        <v>19.389281136639678</v>
      </c>
      <c r="G36" s="19">
        <f t="shared" si="4"/>
        <v>7.7557124546558711</v>
      </c>
      <c r="H36" s="20">
        <f t="shared" si="5"/>
        <v>36.839634159615386</v>
      </c>
    </row>
    <row r="37" spans="1:8" x14ac:dyDescent="0.3">
      <c r="A37" s="8">
        <f t="shared" si="6"/>
        <v>30</v>
      </c>
      <c r="B37" s="18">
        <v>69487.02</v>
      </c>
      <c r="C37" s="18">
        <f t="shared" si="0"/>
        <v>76720.618782000005</v>
      </c>
      <c r="D37" s="18">
        <f t="shared" si="1"/>
        <v>6393.3848985000004</v>
      </c>
      <c r="E37" s="19">
        <f t="shared" si="2"/>
        <v>38.826224079959516</v>
      </c>
      <c r="F37" s="19">
        <f t="shared" si="3"/>
        <v>19.413112039979758</v>
      </c>
      <c r="G37" s="19">
        <f t="shared" si="4"/>
        <v>7.7652448159919034</v>
      </c>
      <c r="H37" s="20">
        <f t="shared" si="5"/>
        <v>36.88491287596154</v>
      </c>
    </row>
    <row r="38" spans="1:8" x14ac:dyDescent="0.3">
      <c r="A38" s="8">
        <f t="shared" si="6"/>
        <v>31</v>
      </c>
      <c r="B38" s="18">
        <v>69565.960000000006</v>
      </c>
      <c r="C38" s="18">
        <f t="shared" si="0"/>
        <v>76807.776436000015</v>
      </c>
      <c r="D38" s="18">
        <f t="shared" si="1"/>
        <v>6400.6480363333339</v>
      </c>
      <c r="E38" s="19">
        <f t="shared" si="2"/>
        <v>38.870332204453447</v>
      </c>
      <c r="F38" s="19">
        <f t="shared" si="3"/>
        <v>19.435166102226724</v>
      </c>
      <c r="G38" s="19">
        <f t="shared" si="4"/>
        <v>7.7740664408906897</v>
      </c>
      <c r="H38" s="20">
        <f t="shared" si="5"/>
        <v>36.926815594230774</v>
      </c>
    </row>
    <row r="39" spans="1:8" x14ac:dyDescent="0.3">
      <c r="A39" s="8">
        <f t="shared" si="6"/>
        <v>32</v>
      </c>
      <c r="B39" s="18">
        <v>69639.09</v>
      </c>
      <c r="C39" s="18">
        <f t="shared" si="0"/>
        <v>76888.519268999997</v>
      </c>
      <c r="D39" s="18">
        <f t="shared" si="1"/>
        <v>6407.3766057499997</v>
      </c>
      <c r="E39" s="19">
        <f t="shared" si="2"/>
        <v>38.911193962044536</v>
      </c>
      <c r="F39" s="19">
        <f t="shared" si="3"/>
        <v>19.455596981022268</v>
      </c>
      <c r="G39" s="19">
        <f t="shared" si="4"/>
        <v>7.7822387924089069</v>
      </c>
      <c r="H39" s="20">
        <f t="shared" si="5"/>
        <v>36.965634263942306</v>
      </c>
    </row>
    <row r="40" spans="1:8" x14ac:dyDescent="0.3">
      <c r="A40" s="8">
        <f t="shared" si="6"/>
        <v>33</v>
      </c>
      <c r="B40" s="18">
        <v>69706.77</v>
      </c>
      <c r="C40" s="18">
        <f t="shared" si="0"/>
        <v>76963.244757000008</v>
      </c>
      <c r="D40" s="18">
        <f t="shared" si="1"/>
        <v>6413.6037297500006</v>
      </c>
      <c r="E40" s="19">
        <f t="shared" si="2"/>
        <v>38.949010504554657</v>
      </c>
      <c r="F40" s="19">
        <f t="shared" si="3"/>
        <v>19.474505252277329</v>
      </c>
      <c r="G40" s="19">
        <f t="shared" si="4"/>
        <v>7.7898021009109311</v>
      </c>
      <c r="H40" s="20">
        <f t="shared" si="5"/>
        <v>37.001559979326927</v>
      </c>
    </row>
    <row r="41" spans="1:8" x14ac:dyDescent="0.3">
      <c r="A41" s="8">
        <f t="shared" si="6"/>
        <v>34</v>
      </c>
      <c r="B41" s="18">
        <v>69769.490000000005</v>
      </c>
      <c r="C41" s="18">
        <f t="shared" si="0"/>
        <v>77032.493909000012</v>
      </c>
      <c r="D41" s="18">
        <f t="shared" si="1"/>
        <v>6419.3744924166676</v>
      </c>
      <c r="E41" s="19">
        <f t="shared" si="2"/>
        <v>38.98405562196357</v>
      </c>
      <c r="F41" s="19">
        <f t="shared" si="3"/>
        <v>19.492027810981785</v>
      </c>
      <c r="G41" s="19">
        <f t="shared" si="4"/>
        <v>7.7968111243927138</v>
      </c>
      <c r="H41" s="20">
        <f t="shared" si="5"/>
        <v>37.034852840865391</v>
      </c>
    </row>
    <row r="42" spans="1:8" x14ac:dyDescent="0.3">
      <c r="A42" s="21">
        <f t="shared" si="6"/>
        <v>35</v>
      </c>
      <c r="B42" s="22">
        <v>69827.520000000004</v>
      </c>
      <c r="C42" s="22">
        <f t="shared" si="0"/>
        <v>77096.564832000004</v>
      </c>
      <c r="D42" s="22">
        <f t="shared" si="1"/>
        <v>6424.7137360000006</v>
      </c>
      <c r="E42" s="23">
        <f t="shared" si="2"/>
        <v>39.016480178137655</v>
      </c>
      <c r="F42" s="23">
        <f t="shared" si="3"/>
        <v>19.508240089068828</v>
      </c>
      <c r="G42" s="23">
        <f t="shared" si="4"/>
        <v>7.8032960356275307</v>
      </c>
      <c r="H42" s="24">
        <f t="shared" si="5"/>
        <v>37.06565616923077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32</v>
      </c>
      <c r="B1" s="1" t="s">
        <v>63</v>
      </c>
    </row>
    <row r="2" spans="1:8" x14ac:dyDescent="0.3">
      <c r="A2" s="4"/>
      <c r="D2" s="3">
        <f>Inhoud!B4</f>
        <v>44896</v>
      </c>
    </row>
    <row r="3" spans="1:8" ht="14.4" x14ac:dyDescent="0.3">
      <c r="A3" s="1"/>
      <c r="B3" s="1"/>
      <c r="C3" s="5" t="s">
        <v>1</v>
      </c>
      <c r="D3" s="37">
        <f>Inhoud!B6</f>
        <v>1.1041000000000001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44896</v>
      </c>
      <c r="D6" s="13">
        <f>C6</f>
        <v>44896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41446.93</v>
      </c>
      <c r="C7" s="18">
        <f t="shared" ref="C7:C42" si="0">B7*$D$3</f>
        <v>45761.555413000002</v>
      </c>
      <c r="D7" s="18">
        <f t="shared" ref="D7:D42" si="1">B7/12*$D$3</f>
        <v>3813.4629510833338</v>
      </c>
      <c r="E7" s="19">
        <f t="shared" ref="E7:E42" si="2">C7/1976</f>
        <v>23.15868188917004</v>
      </c>
      <c r="F7" s="19">
        <f>E7/2</f>
        <v>11.57934094458502</v>
      </c>
      <c r="G7" s="19">
        <f>E7/5</f>
        <v>4.6317363778340077</v>
      </c>
      <c r="H7" s="20">
        <f>C7/2080</f>
        <v>22.00074779471154</v>
      </c>
    </row>
    <row r="8" spans="1:8" x14ac:dyDescent="0.3">
      <c r="A8" s="8">
        <f>A7+1</f>
        <v>1</v>
      </c>
      <c r="B8" s="18">
        <v>42642.55</v>
      </c>
      <c r="C8" s="18">
        <f t="shared" si="0"/>
        <v>47081.639455000004</v>
      </c>
      <c r="D8" s="18">
        <f t="shared" si="1"/>
        <v>3923.4699545833337</v>
      </c>
      <c r="E8" s="19">
        <f t="shared" si="2"/>
        <v>23.826740614878545</v>
      </c>
      <c r="F8" s="19">
        <f t="shared" ref="F8:F42" si="3">E8/2</f>
        <v>11.913370307439273</v>
      </c>
      <c r="G8" s="19">
        <f t="shared" ref="G8:G42" si="4">E8/5</f>
        <v>4.7653481229757091</v>
      </c>
      <c r="H8" s="20">
        <f t="shared" ref="H8:H42" si="5">C8/2080</f>
        <v>22.635403584134618</v>
      </c>
    </row>
    <row r="9" spans="1:8" x14ac:dyDescent="0.3">
      <c r="A9" s="8">
        <f t="shared" ref="A9:A42" si="6">A8+1</f>
        <v>2</v>
      </c>
      <c r="B9" s="18">
        <v>43887.96</v>
      </c>
      <c r="C9" s="18">
        <f t="shared" si="0"/>
        <v>48456.696636000001</v>
      </c>
      <c r="D9" s="18">
        <f t="shared" si="1"/>
        <v>4038.0580530000002</v>
      </c>
      <c r="E9" s="19">
        <f t="shared" si="2"/>
        <v>24.522619755060727</v>
      </c>
      <c r="F9" s="19">
        <f t="shared" si="3"/>
        <v>12.261309877530364</v>
      </c>
      <c r="G9" s="19">
        <f t="shared" si="4"/>
        <v>4.9045239510121457</v>
      </c>
      <c r="H9" s="20">
        <f t="shared" si="5"/>
        <v>23.296488767307693</v>
      </c>
    </row>
    <row r="10" spans="1:8" x14ac:dyDescent="0.3">
      <c r="A10" s="8">
        <f t="shared" si="6"/>
        <v>3</v>
      </c>
      <c r="B10" s="18">
        <v>45133.31</v>
      </c>
      <c r="C10" s="18">
        <f t="shared" si="0"/>
        <v>49831.687571000002</v>
      </c>
      <c r="D10" s="18">
        <f t="shared" si="1"/>
        <v>4152.6406309166669</v>
      </c>
      <c r="E10" s="19">
        <f t="shared" si="2"/>
        <v>25.218465369939274</v>
      </c>
      <c r="F10" s="19">
        <f t="shared" si="3"/>
        <v>12.609232684969637</v>
      </c>
      <c r="G10" s="19">
        <f t="shared" si="4"/>
        <v>5.0436930739878552</v>
      </c>
      <c r="H10" s="20">
        <f t="shared" si="5"/>
        <v>23.957542101442307</v>
      </c>
    </row>
    <row r="11" spans="1:8" x14ac:dyDescent="0.3">
      <c r="A11" s="8">
        <f t="shared" si="6"/>
        <v>4</v>
      </c>
      <c r="B11" s="18">
        <v>46627.839999999997</v>
      </c>
      <c r="C11" s="18">
        <f t="shared" si="0"/>
        <v>51481.798144</v>
      </c>
      <c r="D11" s="18">
        <f t="shared" si="1"/>
        <v>4290.1498453333334</v>
      </c>
      <c r="E11" s="19">
        <f t="shared" si="2"/>
        <v>26.053541570850204</v>
      </c>
      <c r="F11" s="19">
        <f t="shared" si="3"/>
        <v>13.026770785425102</v>
      </c>
      <c r="G11" s="19">
        <f t="shared" si="4"/>
        <v>5.2107083141700405</v>
      </c>
      <c r="H11" s="20">
        <f t="shared" si="5"/>
        <v>24.750864492307691</v>
      </c>
    </row>
    <row r="12" spans="1:8" x14ac:dyDescent="0.3">
      <c r="A12" s="8">
        <f t="shared" si="6"/>
        <v>5</v>
      </c>
      <c r="B12" s="18">
        <v>48570.63</v>
      </c>
      <c r="C12" s="18">
        <f t="shared" si="0"/>
        <v>53626.832583000003</v>
      </c>
      <c r="D12" s="18">
        <f t="shared" si="1"/>
        <v>4468.9027152500003</v>
      </c>
      <c r="E12" s="19">
        <f t="shared" si="2"/>
        <v>27.139085315283403</v>
      </c>
      <c r="F12" s="19">
        <f t="shared" si="3"/>
        <v>13.569542657641701</v>
      </c>
      <c r="G12" s="19">
        <f t="shared" si="4"/>
        <v>5.4278170630566809</v>
      </c>
      <c r="H12" s="20">
        <f t="shared" si="5"/>
        <v>25.782131049519233</v>
      </c>
    </row>
    <row r="13" spans="1:8" x14ac:dyDescent="0.3">
      <c r="A13" s="8">
        <f t="shared" si="6"/>
        <v>6</v>
      </c>
      <c r="B13" s="18">
        <v>48570.63</v>
      </c>
      <c r="C13" s="18">
        <f t="shared" si="0"/>
        <v>53626.832583000003</v>
      </c>
      <c r="D13" s="18">
        <f t="shared" si="1"/>
        <v>4468.9027152500003</v>
      </c>
      <c r="E13" s="19">
        <f t="shared" si="2"/>
        <v>27.139085315283403</v>
      </c>
      <c r="F13" s="19">
        <f t="shared" si="3"/>
        <v>13.569542657641701</v>
      </c>
      <c r="G13" s="19">
        <f t="shared" si="4"/>
        <v>5.4278170630566809</v>
      </c>
      <c r="H13" s="20">
        <f t="shared" si="5"/>
        <v>25.782131049519233</v>
      </c>
    </row>
    <row r="14" spans="1:8" x14ac:dyDescent="0.3">
      <c r="A14" s="8">
        <f t="shared" si="6"/>
        <v>7</v>
      </c>
      <c r="B14" s="18">
        <v>50563.28</v>
      </c>
      <c r="C14" s="18">
        <f t="shared" si="0"/>
        <v>55826.917448</v>
      </c>
      <c r="D14" s="18">
        <f t="shared" si="1"/>
        <v>4652.243120666667</v>
      </c>
      <c r="E14" s="19">
        <f t="shared" si="2"/>
        <v>28.252488587044535</v>
      </c>
      <c r="F14" s="19">
        <f t="shared" si="3"/>
        <v>14.126244293522268</v>
      </c>
      <c r="G14" s="19">
        <f t="shared" si="4"/>
        <v>5.6504977174089071</v>
      </c>
      <c r="H14" s="20">
        <f t="shared" si="5"/>
        <v>26.839864157692308</v>
      </c>
    </row>
    <row r="15" spans="1:8" x14ac:dyDescent="0.3">
      <c r="A15" s="8">
        <f t="shared" si="6"/>
        <v>8</v>
      </c>
      <c r="B15" s="18">
        <v>50563.28</v>
      </c>
      <c r="C15" s="18">
        <f t="shared" si="0"/>
        <v>55826.917448</v>
      </c>
      <c r="D15" s="18">
        <f t="shared" si="1"/>
        <v>4652.243120666667</v>
      </c>
      <c r="E15" s="19">
        <f t="shared" si="2"/>
        <v>28.252488587044535</v>
      </c>
      <c r="F15" s="19">
        <f t="shared" si="3"/>
        <v>14.126244293522268</v>
      </c>
      <c r="G15" s="19">
        <f t="shared" si="4"/>
        <v>5.6504977174089071</v>
      </c>
      <c r="H15" s="20">
        <f t="shared" si="5"/>
        <v>26.839864157692308</v>
      </c>
    </row>
    <row r="16" spans="1:8" x14ac:dyDescent="0.3">
      <c r="A16" s="8">
        <f t="shared" si="6"/>
        <v>9</v>
      </c>
      <c r="B16" s="18">
        <v>52555.9</v>
      </c>
      <c r="C16" s="18">
        <f t="shared" si="0"/>
        <v>58026.969190000003</v>
      </c>
      <c r="D16" s="18">
        <f t="shared" si="1"/>
        <v>4835.5807658333342</v>
      </c>
      <c r="E16" s="19">
        <f t="shared" si="2"/>
        <v>29.365875096153847</v>
      </c>
      <c r="F16" s="19">
        <f t="shared" si="3"/>
        <v>14.682937548076923</v>
      </c>
      <c r="G16" s="19">
        <f t="shared" si="4"/>
        <v>5.8731750192307697</v>
      </c>
      <c r="H16" s="20">
        <f t="shared" si="5"/>
        <v>27.897581341346154</v>
      </c>
    </row>
    <row r="17" spans="1:8" x14ac:dyDescent="0.3">
      <c r="A17" s="8">
        <f t="shared" si="6"/>
        <v>10</v>
      </c>
      <c r="B17" s="18">
        <v>52555.9</v>
      </c>
      <c r="C17" s="18">
        <f t="shared" si="0"/>
        <v>58026.969190000003</v>
      </c>
      <c r="D17" s="18">
        <f t="shared" si="1"/>
        <v>4835.5807658333342</v>
      </c>
      <c r="E17" s="19">
        <f t="shared" si="2"/>
        <v>29.365875096153847</v>
      </c>
      <c r="F17" s="19">
        <f t="shared" si="3"/>
        <v>14.682937548076923</v>
      </c>
      <c r="G17" s="19">
        <f t="shared" si="4"/>
        <v>5.8731750192307697</v>
      </c>
      <c r="H17" s="20">
        <f t="shared" si="5"/>
        <v>27.897581341346154</v>
      </c>
    </row>
    <row r="18" spans="1:8" x14ac:dyDescent="0.3">
      <c r="A18" s="8">
        <f t="shared" si="6"/>
        <v>11</v>
      </c>
      <c r="B18" s="18">
        <v>55046.71</v>
      </c>
      <c r="C18" s="18">
        <f t="shared" si="0"/>
        <v>60777.072511000006</v>
      </c>
      <c r="D18" s="18">
        <f t="shared" si="1"/>
        <v>5064.7560425833335</v>
      </c>
      <c r="E18" s="19">
        <f t="shared" si="2"/>
        <v>30.757627788967614</v>
      </c>
      <c r="F18" s="19">
        <f t="shared" si="3"/>
        <v>15.378813894483807</v>
      </c>
      <c r="G18" s="19">
        <f t="shared" si="4"/>
        <v>6.1515255577935228</v>
      </c>
      <c r="H18" s="20">
        <f t="shared" si="5"/>
        <v>29.219746399519234</v>
      </c>
    </row>
    <row r="19" spans="1:8" x14ac:dyDescent="0.3">
      <c r="A19" s="8">
        <f t="shared" si="6"/>
        <v>12</v>
      </c>
      <c r="B19" s="18">
        <v>55046.71</v>
      </c>
      <c r="C19" s="18">
        <f t="shared" si="0"/>
        <v>60777.072511000006</v>
      </c>
      <c r="D19" s="18">
        <f t="shared" si="1"/>
        <v>5064.7560425833335</v>
      </c>
      <c r="E19" s="19">
        <f t="shared" si="2"/>
        <v>30.757627788967614</v>
      </c>
      <c r="F19" s="19">
        <f t="shared" si="3"/>
        <v>15.378813894483807</v>
      </c>
      <c r="G19" s="19">
        <f t="shared" si="4"/>
        <v>6.1515255577935228</v>
      </c>
      <c r="H19" s="20">
        <f t="shared" si="5"/>
        <v>29.219746399519234</v>
      </c>
    </row>
    <row r="20" spans="1:8" x14ac:dyDescent="0.3">
      <c r="A20" s="8">
        <f t="shared" si="6"/>
        <v>13</v>
      </c>
      <c r="B20" s="18">
        <v>57288.45</v>
      </c>
      <c r="C20" s="18">
        <f t="shared" si="0"/>
        <v>63252.177645000003</v>
      </c>
      <c r="D20" s="18">
        <f t="shared" si="1"/>
        <v>5271.0148037499994</v>
      </c>
      <c r="E20" s="19">
        <f t="shared" si="2"/>
        <v>32.01021135880567</v>
      </c>
      <c r="F20" s="19">
        <f t="shared" si="3"/>
        <v>16.005105679402835</v>
      </c>
      <c r="G20" s="19">
        <f t="shared" si="4"/>
        <v>6.4020422717611343</v>
      </c>
      <c r="H20" s="20">
        <f t="shared" si="5"/>
        <v>30.409700790865386</v>
      </c>
    </row>
    <row r="21" spans="1:8" x14ac:dyDescent="0.3">
      <c r="A21" s="8">
        <f t="shared" si="6"/>
        <v>14</v>
      </c>
      <c r="B21" s="18">
        <v>57288.45</v>
      </c>
      <c r="C21" s="18">
        <f t="shared" si="0"/>
        <v>63252.177645000003</v>
      </c>
      <c r="D21" s="18">
        <f t="shared" si="1"/>
        <v>5271.0148037499994</v>
      </c>
      <c r="E21" s="19">
        <f t="shared" si="2"/>
        <v>32.01021135880567</v>
      </c>
      <c r="F21" s="19">
        <f t="shared" si="3"/>
        <v>16.005105679402835</v>
      </c>
      <c r="G21" s="19">
        <f t="shared" si="4"/>
        <v>6.4020422717611343</v>
      </c>
      <c r="H21" s="20">
        <f t="shared" si="5"/>
        <v>30.409700790865386</v>
      </c>
    </row>
    <row r="22" spans="1:8" x14ac:dyDescent="0.3">
      <c r="A22" s="8">
        <f t="shared" si="6"/>
        <v>15</v>
      </c>
      <c r="B22" s="18">
        <v>59530.18</v>
      </c>
      <c r="C22" s="18">
        <f t="shared" si="0"/>
        <v>65727.27173800001</v>
      </c>
      <c r="D22" s="18">
        <f t="shared" si="1"/>
        <v>5477.2726448333342</v>
      </c>
      <c r="E22" s="19">
        <f t="shared" si="2"/>
        <v>33.262789341093125</v>
      </c>
      <c r="F22" s="19">
        <f t="shared" si="3"/>
        <v>16.631394670546563</v>
      </c>
      <c r="G22" s="19">
        <f t="shared" si="4"/>
        <v>6.6525578682186248</v>
      </c>
      <c r="H22" s="20">
        <f t="shared" si="5"/>
        <v>31.599649874038466</v>
      </c>
    </row>
    <row r="23" spans="1:8" x14ac:dyDescent="0.3">
      <c r="A23" s="8">
        <f t="shared" si="6"/>
        <v>16</v>
      </c>
      <c r="B23" s="18">
        <v>59530.18</v>
      </c>
      <c r="C23" s="18">
        <f t="shared" si="0"/>
        <v>65727.27173800001</v>
      </c>
      <c r="D23" s="18">
        <f t="shared" si="1"/>
        <v>5477.2726448333342</v>
      </c>
      <c r="E23" s="19">
        <f t="shared" si="2"/>
        <v>33.262789341093125</v>
      </c>
      <c r="F23" s="19">
        <f t="shared" si="3"/>
        <v>16.631394670546563</v>
      </c>
      <c r="G23" s="19">
        <f t="shared" si="4"/>
        <v>6.6525578682186248</v>
      </c>
      <c r="H23" s="20">
        <f t="shared" si="5"/>
        <v>31.599649874038466</v>
      </c>
    </row>
    <row r="24" spans="1:8" x14ac:dyDescent="0.3">
      <c r="A24" s="8">
        <f t="shared" si="6"/>
        <v>17</v>
      </c>
      <c r="B24" s="18">
        <v>62020.99</v>
      </c>
      <c r="C24" s="18">
        <f t="shared" si="0"/>
        <v>68477.375058999998</v>
      </c>
      <c r="D24" s="18">
        <f t="shared" si="1"/>
        <v>5706.4479215833335</v>
      </c>
      <c r="E24" s="19">
        <f t="shared" si="2"/>
        <v>34.654542033906878</v>
      </c>
      <c r="F24" s="19">
        <f t="shared" si="3"/>
        <v>17.327271016953439</v>
      </c>
      <c r="G24" s="19">
        <f t="shared" si="4"/>
        <v>6.9309084067813753</v>
      </c>
      <c r="H24" s="20">
        <f t="shared" si="5"/>
        <v>32.921814932211539</v>
      </c>
    </row>
    <row r="25" spans="1:8" x14ac:dyDescent="0.3">
      <c r="A25" s="8">
        <f t="shared" si="6"/>
        <v>18</v>
      </c>
      <c r="B25" s="18">
        <v>62020.99</v>
      </c>
      <c r="C25" s="18">
        <f t="shared" si="0"/>
        <v>68477.375058999998</v>
      </c>
      <c r="D25" s="18">
        <f t="shared" si="1"/>
        <v>5706.4479215833335</v>
      </c>
      <c r="E25" s="19">
        <f t="shared" si="2"/>
        <v>34.654542033906878</v>
      </c>
      <c r="F25" s="19">
        <f t="shared" si="3"/>
        <v>17.327271016953439</v>
      </c>
      <c r="G25" s="19">
        <f t="shared" si="4"/>
        <v>6.9309084067813753</v>
      </c>
      <c r="H25" s="20">
        <f t="shared" si="5"/>
        <v>32.921814932211539</v>
      </c>
    </row>
    <row r="26" spans="1:8" x14ac:dyDescent="0.3">
      <c r="A26" s="8">
        <f t="shared" si="6"/>
        <v>19</v>
      </c>
      <c r="B26" s="18">
        <v>62020.99</v>
      </c>
      <c r="C26" s="18">
        <f t="shared" si="0"/>
        <v>68477.375058999998</v>
      </c>
      <c r="D26" s="18">
        <f t="shared" si="1"/>
        <v>5706.4479215833335</v>
      </c>
      <c r="E26" s="19">
        <f t="shared" si="2"/>
        <v>34.654542033906878</v>
      </c>
      <c r="F26" s="19">
        <f t="shared" si="3"/>
        <v>17.327271016953439</v>
      </c>
      <c r="G26" s="19">
        <f t="shared" si="4"/>
        <v>6.9309084067813753</v>
      </c>
      <c r="H26" s="20">
        <f t="shared" si="5"/>
        <v>32.921814932211539</v>
      </c>
    </row>
    <row r="27" spans="1:8" x14ac:dyDescent="0.3">
      <c r="A27" s="8">
        <f t="shared" si="6"/>
        <v>20</v>
      </c>
      <c r="B27" s="18">
        <v>64262.69</v>
      </c>
      <c r="C27" s="18">
        <f t="shared" si="0"/>
        <v>70952.436029000004</v>
      </c>
      <c r="D27" s="18">
        <f t="shared" si="1"/>
        <v>5912.703002416667</v>
      </c>
      <c r="E27" s="19">
        <f t="shared" si="2"/>
        <v>35.907103253542509</v>
      </c>
      <c r="F27" s="19">
        <f t="shared" si="3"/>
        <v>17.953551626771254</v>
      </c>
      <c r="G27" s="19">
        <f t="shared" si="4"/>
        <v>7.1814206507085014</v>
      </c>
      <c r="H27" s="20">
        <f t="shared" si="5"/>
        <v>34.111748090865383</v>
      </c>
    </row>
    <row r="28" spans="1:8" x14ac:dyDescent="0.3">
      <c r="A28" s="8">
        <f t="shared" si="6"/>
        <v>21</v>
      </c>
      <c r="B28" s="18">
        <v>64262.69</v>
      </c>
      <c r="C28" s="18">
        <f t="shared" si="0"/>
        <v>70952.436029000004</v>
      </c>
      <c r="D28" s="18">
        <f t="shared" si="1"/>
        <v>5912.703002416667</v>
      </c>
      <c r="E28" s="19">
        <f t="shared" si="2"/>
        <v>35.907103253542509</v>
      </c>
      <c r="F28" s="19">
        <f t="shared" si="3"/>
        <v>17.953551626771254</v>
      </c>
      <c r="G28" s="19">
        <f t="shared" si="4"/>
        <v>7.1814206507085014</v>
      </c>
      <c r="H28" s="20">
        <f t="shared" si="5"/>
        <v>34.111748090865383</v>
      </c>
    </row>
    <row r="29" spans="1:8" x14ac:dyDescent="0.3">
      <c r="A29" s="8">
        <f t="shared" si="6"/>
        <v>22</v>
      </c>
      <c r="B29" s="18">
        <v>66753.5</v>
      </c>
      <c r="C29" s="18">
        <f t="shared" si="0"/>
        <v>73702.539350000006</v>
      </c>
      <c r="D29" s="18">
        <f t="shared" si="1"/>
        <v>6141.8782791666672</v>
      </c>
      <c r="E29" s="19">
        <f t="shared" si="2"/>
        <v>37.298855946356277</v>
      </c>
      <c r="F29" s="19">
        <f t="shared" si="3"/>
        <v>18.649427973178138</v>
      </c>
      <c r="G29" s="19">
        <f t="shared" si="4"/>
        <v>7.4597711892712555</v>
      </c>
      <c r="H29" s="20">
        <f t="shared" si="5"/>
        <v>35.433913149038467</v>
      </c>
    </row>
    <row r="30" spans="1:8" x14ac:dyDescent="0.3">
      <c r="A30" s="8">
        <f t="shared" si="6"/>
        <v>23</v>
      </c>
      <c r="B30" s="18">
        <v>69244.289999999994</v>
      </c>
      <c r="C30" s="18">
        <f t="shared" si="0"/>
        <v>76452.620588999998</v>
      </c>
      <c r="D30" s="18">
        <f t="shared" si="1"/>
        <v>6371.0517157499999</v>
      </c>
      <c r="E30" s="19">
        <f t="shared" si="2"/>
        <v>38.690597464068823</v>
      </c>
      <c r="F30" s="19">
        <f t="shared" si="3"/>
        <v>19.345298732034411</v>
      </c>
      <c r="G30" s="19">
        <f t="shared" si="4"/>
        <v>7.7381194928137642</v>
      </c>
      <c r="H30" s="20">
        <f t="shared" si="5"/>
        <v>36.756067590865385</v>
      </c>
    </row>
    <row r="31" spans="1:8" x14ac:dyDescent="0.3">
      <c r="A31" s="8">
        <f t="shared" si="6"/>
        <v>24</v>
      </c>
      <c r="B31" s="18">
        <v>71236.92</v>
      </c>
      <c r="C31" s="18">
        <f t="shared" si="0"/>
        <v>78652.683372</v>
      </c>
      <c r="D31" s="18">
        <f t="shared" si="1"/>
        <v>6554.390281</v>
      </c>
      <c r="E31" s="19">
        <f t="shared" si="2"/>
        <v>39.803989560728745</v>
      </c>
      <c r="F31" s="19">
        <f t="shared" si="3"/>
        <v>19.901994780364372</v>
      </c>
      <c r="G31" s="19">
        <f t="shared" si="4"/>
        <v>7.9607979121457486</v>
      </c>
      <c r="H31" s="20">
        <f t="shared" si="5"/>
        <v>37.813790082692307</v>
      </c>
    </row>
    <row r="32" spans="1:8" x14ac:dyDescent="0.3">
      <c r="A32" s="8">
        <f t="shared" si="6"/>
        <v>25</v>
      </c>
      <c r="B32" s="18">
        <v>71366.17</v>
      </c>
      <c r="C32" s="18">
        <f t="shared" si="0"/>
        <v>78795.388296999998</v>
      </c>
      <c r="D32" s="18">
        <f t="shared" si="1"/>
        <v>6566.2823580833337</v>
      </c>
      <c r="E32" s="19">
        <f t="shared" si="2"/>
        <v>39.876208652327932</v>
      </c>
      <c r="F32" s="19">
        <f t="shared" si="3"/>
        <v>19.938104326163966</v>
      </c>
      <c r="G32" s="19">
        <f t="shared" si="4"/>
        <v>7.9752417304655863</v>
      </c>
      <c r="H32" s="20">
        <f t="shared" si="5"/>
        <v>37.88239821971154</v>
      </c>
    </row>
    <row r="33" spans="1:8" x14ac:dyDescent="0.3">
      <c r="A33" s="8">
        <f t="shared" si="6"/>
        <v>26</v>
      </c>
      <c r="B33" s="18">
        <v>71485.929999999993</v>
      </c>
      <c r="C33" s="18">
        <f t="shared" si="0"/>
        <v>78927.615313000002</v>
      </c>
      <c r="D33" s="18">
        <f t="shared" si="1"/>
        <v>6577.3012760833326</v>
      </c>
      <c r="E33" s="19">
        <f t="shared" si="2"/>
        <v>39.943125158400811</v>
      </c>
      <c r="F33" s="19">
        <f t="shared" si="3"/>
        <v>19.971562579200405</v>
      </c>
      <c r="G33" s="19">
        <f t="shared" si="4"/>
        <v>7.9886250316801624</v>
      </c>
      <c r="H33" s="20">
        <f t="shared" si="5"/>
        <v>37.945968900480771</v>
      </c>
    </row>
    <row r="34" spans="1:8" x14ac:dyDescent="0.3">
      <c r="A34" s="8">
        <f t="shared" si="6"/>
        <v>27</v>
      </c>
      <c r="B34" s="18">
        <v>71596.88</v>
      </c>
      <c r="C34" s="18">
        <f t="shared" si="0"/>
        <v>79050.115208000017</v>
      </c>
      <c r="D34" s="18">
        <f t="shared" si="1"/>
        <v>6587.5096006666672</v>
      </c>
      <c r="E34" s="19">
        <f t="shared" si="2"/>
        <v>40.00511903238867</v>
      </c>
      <c r="F34" s="19">
        <f t="shared" si="3"/>
        <v>20.002559516194335</v>
      </c>
      <c r="G34" s="19">
        <f t="shared" si="4"/>
        <v>8.0010238064777344</v>
      </c>
      <c r="H34" s="20">
        <f t="shared" si="5"/>
        <v>38.00486308076924</v>
      </c>
    </row>
    <row r="35" spans="1:8" x14ac:dyDescent="0.3">
      <c r="A35" s="8">
        <f t="shared" si="6"/>
        <v>28</v>
      </c>
      <c r="B35" s="18">
        <v>71699.67</v>
      </c>
      <c r="C35" s="18">
        <f t="shared" si="0"/>
        <v>79163.605647000004</v>
      </c>
      <c r="D35" s="18">
        <f t="shared" si="1"/>
        <v>6596.9671372500006</v>
      </c>
      <c r="E35" s="19">
        <f t="shared" si="2"/>
        <v>40.062553465080974</v>
      </c>
      <c r="F35" s="19">
        <f t="shared" si="3"/>
        <v>20.031276732540487</v>
      </c>
      <c r="G35" s="19">
        <f t="shared" si="4"/>
        <v>8.0125106930161945</v>
      </c>
      <c r="H35" s="20">
        <f t="shared" si="5"/>
        <v>38.059425791826925</v>
      </c>
    </row>
    <row r="36" spans="1:8" x14ac:dyDescent="0.3">
      <c r="A36" s="8">
        <f t="shared" si="6"/>
        <v>29</v>
      </c>
      <c r="B36" s="18">
        <v>71794.850000000006</v>
      </c>
      <c r="C36" s="18">
        <f t="shared" si="0"/>
        <v>79268.693885000015</v>
      </c>
      <c r="D36" s="18">
        <f t="shared" si="1"/>
        <v>6605.7244904166673</v>
      </c>
      <c r="E36" s="19">
        <f t="shared" si="2"/>
        <v>40.115735771761145</v>
      </c>
      <c r="F36" s="19">
        <f t="shared" si="3"/>
        <v>20.057867885880572</v>
      </c>
      <c r="G36" s="19">
        <f t="shared" si="4"/>
        <v>8.0231471543522286</v>
      </c>
      <c r="H36" s="20">
        <f t="shared" si="5"/>
        <v>38.109948983173084</v>
      </c>
    </row>
    <row r="37" spans="1:8" x14ac:dyDescent="0.3">
      <c r="A37" s="8">
        <f t="shared" si="6"/>
        <v>30</v>
      </c>
      <c r="B37" s="18">
        <v>71883.09</v>
      </c>
      <c r="C37" s="18">
        <f t="shared" si="0"/>
        <v>79366.119669000007</v>
      </c>
      <c r="D37" s="18">
        <f t="shared" si="1"/>
        <v>6613.8433057500006</v>
      </c>
      <c r="E37" s="19">
        <f t="shared" si="2"/>
        <v>40.165040318319839</v>
      </c>
      <c r="F37" s="19">
        <f t="shared" si="3"/>
        <v>20.08252015915992</v>
      </c>
      <c r="G37" s="19">
        <f t="shared" si="4"/>
        <v>8.0330080636639671</v>
      </c>
      <c r="H37" s="20">
        <f t="shared" si="5"/>
        <v>38.156788302403847</v>
      </c>
    </row>
    <row r="38" spans="1:8" x14ac:dyDescent="0.3">
      <c r="A38" s="8">
        <f t="shared" si="6"/>
        <v>31</v>
      </c>
      <c r="B38" s="18">
        <v>71964.759999999995</v>
      </c>
      <c r="C38" s="18">
        <f t="shared" si="0"/>
        <v>79456.291515999998</v>
      </c>
      <c r="D38" s="18">
        <f t="shared" si="1"/>
        <v>6621.3576263333334</v>
      </c>
      <c r="E38" s="19">
        <f t="shared" si="2"/>
        <v>40.210673844129552</v>
      </c>
      <c r="F38" s="19">
        <f t="shared" si="3"/>
        <v>20.105336922064776</v>
      </c>
      <c r="G38" s="19">
        <f t="shared" si="4"/>
        <v>8.0421347688259104</v>
      </c>
      <c r="H38" s="20">
        <f t="shared" si="5"/>
        <v>38.200140151923073</v>
      </c>
    </row>
    <row r="39" spans="1:8" x14ac:dyDescent="0.3">
      <c r="A39" s="8">
        <f t="shared" si="6"/>
        <v>32</v>
      </c>
      <c r="B39" s="18">
        <v>72040.41</v>
      </c>
      <c r="C39" s="18">
        <f t="shared" si="0"/>
        <v>79539.816681000011</v>
      </c>
      <c r="D39" s="18">
        <f t="shared" si="1"/>
        <v>6628.3180567500012</v>
      </c>
      <c r="E39" s="19">
        <f t="shared" si="2"/>
        <v>40.25294366447369</v>
      </c>
      <c r="F39" s="19">
        <f t="shared" si="3"/>
        <v>20.126471832236845</v>
      </c>
      <c r="G39" s="19">
        <f t="shared" si="4"/>
        <v>8.0505887328947381</v>
      </c>
      <c r="H39" s="20">
        <f t="shared" si="5"/>
        <v>38.240296481250006</v>
      </c>
    </row>
    <row r="40" spans="1:8" x14ac:dyDescent="0.3">
      <c r="A40" s="8">
        <f t="shared" si="6"/>
        <v>33</v>
      </c>
      <c r="B40" s="18">
        <v>72110.429999999993</v>
      </c>
      <c r="C40" s="18">
        <f t="shared" si="0"/>
        <v>79617.125763000004</v>
      </c>
      <c r="D40" s="18">
        <f t="shared" si="1"/>
        <v>6634.76048025</v>
      </c>
      <c r="E40" s="19">
        <f t="shared" si="2"/>
        <v>40.292067693825913</v>
      </c>
      <c r="F40" s="19">
        <f t="shared" si="3"/>
        <v>20.146033846912957</v>
      </c>
      <c r="G40" s="19">
        <f t="shared" si="4"/>
        <v>8.0584135387651834</v>
      </c>
      <c r="H40" s="20">
        <f t="shared" si="5"/>
        <v>38.277464309134615</v>
      </c>
    </row>
    <row r="41" spans="1:8" x14ac:dyDescent="0.3">
      <c r="A41" s="8">
        <f t="shared" si="6"/>
        <v>34</v>
      </c>
      <c r="B41" s="18">
        <v>72175.31</v>
      </c>
      <c r="C41" s="18">
        <f t="shared" si="0"/>
        <v>79688.759770999997</v>
      </c>
      <c r="D41" s="18">
        <f t="shared" si="1"/>
        <v>6640.729980916667</v>
      </c>
      <c r="E41" s="19">
        <f t="shared" si="2"/>
        <v>40.328319722165993</v>
      </c>
      <c r="F41" s="19">
        <f t="shared" si="3"/>
        <v>20.164159861082997</v>
      </c>
      <c r="G41" s="19">
        <f t="shared" si="4"/>
        <v>8.065663944433199</v>
      </c>
      <c r="H41" s="20">
        <f t="shared" si="5"/>
        <v>38.311903736057694</v>
      </c>
    </row>
    <row r="42" spans="1:8" x14ac:dyDescent="0.3">
      <c r="A42" s="21">
        <f t="shared" si="6"/>
        <v>35</v>
      </c>
      <c r="B42" s="22">
        <v>72235.33</v>
      </c>
      <c r="C42" s="22">
        <f t="shared" si="0"/>
        <v>79755.027853000007</v>
      </c>
      <c r="D42" s="22">
        <f t="shared" si="1"/>
        <v>6646.2523210833333</v>
      </c>
      <c r="E42" s="23">
        <f t="shared" si="2"/>
        <v>40.361856200910935</v>
      </c>
      <c r="F42" s="23">
        <f t="shared" si="3"/>
        <v>20.180928100455468</v>
      </c>
      <c r="G42" s="23">
        <f t="shared" si="4"/>
        <v>8.0723712401821874</v>
      </c>
      <c r="H42" s="24">
        <f t="shared" si="5"/>
        <v>38.343763390865391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7</v>
      </c>
      <c r="B1" s="1" t="s">
        <v>46</v>
      </c>
    </row>
    <row r="2" spans="1:8" x14ac:dyDescent="0.3">
      <c r="A2" s="4"/>
      <c r="D2" s="3">
        <f>Inhoud!B4</f>
        <v>44896</v>
      </c>
    </row>
    <row r="3" spans="1:8" ht="14.4" x14ac:dyDescent="0.3">
      <c r="A3" s="1"/>
      <c r="B3" s="1"/>
      <c r="C3" s="5" t="s">
        <v>1</v>
      </c>
      <c r="D3" s="37">
        <f>Inhoud!B6</f>
        <v>1.1041000000000001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">
        <v>76</v>
      </c>
      <c r="C6" s="13">
        <f>D2</f>
        <v>44896</v>
      </c>
      <c r="D6" s="13">
        <f>C6</f>
        <v>44896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28">
        <v>22591.66</v>
      </c>
      <c r="C7" s="18">
        <f>B7*$D$3</f>
        <v>24943.451806000001</v>
      </c>
      <c r="D7" s="18">
        <f t="shared" ref="D7:D42" si="0">B7/12*$D$3</f>
        <v>2078.6209838333334</v>
      </c>
      <c r="E7" s="19">
        <f t="shared" ref="E7:E42" si="1">C7/1976</f>
        <v>12.623204355263159</v>
      </c>
      <c r="F7" s="19">
        <f>E7/2</f>
        <v>6.3116021776315794</v>
      </c>
      <c r="G7" s="19">
        <f>E7/5</f>
        <v>2.5246408710526316</v>
      </c>
      <c r="H7" s="20">
        <f>C7/2080</f>
        <v>11.992044137500001</v>
      </c>
    </row>
    <row r="8" spans="1:8" x14ac:dyDescent="0.3">
      <c r="A8" s="8">
        <f>A7+1</f>
        <v>1</v>
      </c>
      <c r="B8" s="28">
        <v>22873.33</v>
      </c>
      <c r="C8" s="18">
        <f t="shared" ref="C8:C42" si="2">B8*$D$3</f>
        <v>25254.443653000002</v>
      </c>
      <c r="D8" s="18">
        <f t="shared" si="0"/>
        <v>2104.5369710833334</v>
      </c>
      <c r="E8" s="19">
        <f t="shared" si="1"/>
        <v>12.780588893218624</v>
      </c>
      <c r="F8" s="19">
        <f t="shared" ref="F8:F42" si="3">E8/2</f>
        <v>6.3902944466093121</v>
      </c>
      <c r="G8" s="19">
        <f t="shared" ref="G8:G42" si="4">E8/5</f>
        <v>2.556117778643725</v>
      </c>
      <c r="H8" s="20">
        <f t="shared" ref="H8:H42" si="5">C8/2080</f>
        <v>12.141559448557693</v>
      </c>
    </row>
    <row r="9" spans="1:8" x14ac:dyDescent="0.3">
      <c r="A9" s="8">
        <f t="shared" ref="A9:A42" si="6">A8+1</f>
        <v>2</v>
      </c>
      <c r="B9" s="18">
        <v>23154.51</v>
      </c>
      <c r="C9" s="18">
        <f t="shared" si="2"/>
        <v>25564.894490999999</v>
      </c>
      <c r="D9" s="18">
        <f t="shared" si="0"/>
        <v>2130.4078742500001</v>
      </c>
      <c r="E9" s="19">
        <f t="shared" si="1"/>
        <v>12.937699641194332</v>
      </c>
      <c r="F9" s="19">
        <f t="shared" si="3"/>
        <v>6.4688498205971658</v>
      </c>
      <c r="G9" s="19">
        <f t="shared" si="4"/>
        <v>2.5875399282388662</v>
      </c>
      <c r="H9" s="20">
        <f t="shared" si="5"/>
        <v>12.290814659134615</v>
      </c>
    </row>
    <row r="10" spans="1:8" x14ac:dyDescent="0.3">
      <c r="A10" s="8">
        <f t="shared" si="6"/>
        <v>3</v>
      </c>
      <c r="B10" s="18">
        <v>23436.17</v>
      </c>
      <c r="C10" s="18">
        <f t="shared" si="2"/>
        <v>25875.875296999999</v>
      </c>
      <c r="D10" s="18">
        <f t="shared" si="0"/>
        <v>2156.3229414166667</v>
      </c>
      <c r="E10" s="19">
        <f t="shared" si="1"/>
        <v>13.09507859159919</v>
      </c>
      <c r="F10" s="19">
        <f t="shared" si="3"/>
        <v>6.547539295799595</v>
      </c>
      <c r="G10" s="19">
        <f t="shared" si="4"/>
        <v>2.6190157183198379</v>
      </c>
      <c r="H10" s="20">
        <f t="shared" si="5"/>
        <v>12.440324662019231</v>
      </c>
    </row>
    <row r="11" spans="1:8" x14ac:dyDescent="0.3">
      <c r="A11" s="8">
        <f t="shared" si="6"/>
        <v>4</v>
      </c>
      <c r="B11" s="18">
        <v>23767.23</v>
      </c>
      <c r="C11" s="18">
        <f t="shared" si="2"/>
        <v>26241.398643</v>
      </c>
      <c r="D11" s="18">
        <f t="shared" si="0"/>
        <v>2186.7832202500003</v>
      </c>
      <c r="E11" s="19">
        <f t="shared" si="1"/>
        <v>13.280060042004049</v>
      </c>
      <c r="F11" s="19">
        <f t="shared" si="3"/>
        <v>6.6400300210020244</v>
      </c>
      <c r="G11" s="19">
        <f t="shared" si="4"/>
        <v>2.6560120084008099</v>
      </c>
      <c r="H11" s="20">
        <f t="shared" si="5"/>
        <v>12.616057039903847</v>
      </c>
    </row>
    <row r="12" spans="1:8" x14ac:dyDescent="0.3">
      <c r="A12" s="8">
        <f t="shared" si="6"/>
        <v>5</v>
      </c>
      <c r="B12" s="18">
        <v>24011.59</v>
      </c>
      <c r="C12" s="18">
        <f t="shared" si="2"/>
        <v>26511.196519000001</v>
      </c>
      <c r="D12" s="18">
        <f t="shared" si="0"/>
        <v>2209.2663765833336</v>
      </c>
      <c r="E12" s="19">
        <f t="shared" si="1"/>
        <v>13.416597428643724</v>
      </c>
      <c r="F12" s="19">
        <f t="shared" si="3"/>
        <v>6.7082987143218622</v>
      </c>
      <c r="G12" s="19">
        <f t="shared" si="4"/>
        <v>2.6833194857287448</v>
      </c>
      <c r="H12" s="20">
        <f t="shared" si="5"/>
        <v>12.745767557211538</v>
      </c>
    </row>
    <row r="13" spans="1:8" x14ac:dyDescent="0.3">
      <c r="A13" s="8">
        <f t="shared" si="6"/>
        <v>6</v>
      </c>
      <c r="B13" s="18">
        <v>24895.68</v>
      </c>
      <c r="C13" s="18">
        <f t="shared" si="2"/>
        <v>27487.320288000003</v>
      </c>
      <c r="D13" s="18">
        <f t="shared" si="0"/>
        <v>2290.6100240000001</v>
      </c>
      <c r="E13" s="19">
        <f t="shared" si="1"/>
        <v>13.910587190283403</v>
      </c>
      <c r="F13" s="19">
        <f t="shared" si="3"/>
        <v>6.9552935951417014</v>
      </c>
      <c r="G13" s="19">
        <f t="shared" si="4"/>
        <v>2.7821174380566807</v>
      </c>
      <c r="H13" s="20">
        <f t="shared" si="5"/>
        <v>13.215057830769233</v>
      </c>
    </row>
    <row r="14" spans="1:8" x14ac:dyDescent="0.3">
      <c r="A14" s="8">
        <f t="shared" si="6"/>
        <v>7</v>
      </c>
      <c r="B14" s="18">
        <v>25059.42</v>
      </c>
      <c r="C14" s="18">
        <f t="shared" si="2"/>
        <v>27668.105621999999</v>
      </c>
      <c r="D14" s="18">
        <f t="shared" si="0"/>
        <v>2305.6754685000001</v>
      </c>
      <c r="E14" s="19">
        <f t="shared" si="1"/>
        <v>14.002077743927124</v>
      </c>
      <c r="F14" s="19">
        <f t="shared" si="3"/>
        <v>7.0010388719635621</v>
      </c>
      <c r="G14" s="19">
        <f t="shared" si="4"/>
        <v>2.8004155487854248</v>
      </c>
      <c r="H14" s="20">
        <f t="shared" si="5"/>
        <v>13.301973856730768</v>
      </c>
    </row>
    <row r="15" spans="1:8" x14ac:dyDescent="0.3">
      <c r="A15" s="8">
        <f t="shared" si="6"/>
        <v>8</v>
      </c>
      <c r="B15" s="18">
        <v>26024.18</v>
      </c>
      <c r="C15" s="18">
        <f t="shared" si="2"/>
        <v>28733.297138000002</v>
      </c>
      <c r="D15" s="18">
        <f t="shared" si="0"/>
        <v>2394.4414281666668</v>
      </c>
      <c r="E15" s="19">
        <f t="shared" si="1"/>
        <v>14.54114227631579</v>
      </c>
      <c r="F15" s="19">
        <f t="shared" si="3"/>
        <v>7.2705711381578952</v>
      </c>
      <c r="G15" s="19">
        <f t="shared" si="4"/>
        <v>2.9082284552631581</v>
      </c>
      <c r="H15" s="20">
        <f t="shared" si="5"/>
        <v>13.814085162500001</v>
      </c>
    </row>
    <row r="16" spans="1:8" x14ac:dyDescent="0.3">
      <c r="A16" s="8">
        <f t="shared" si="6"/>
        <v>9</v>
      </c>
      <c r="B16" s="18">
        <v>26107.24</v>
      </c>
      <c r="C16" s="18">
        <f t="shared" si="2"/>
        <v>28825.003684000003</v>
      </c>
      <c r="D16" s="18">
        <f t="shared" si="0"/>
        <v>2402.0836403333337</v>
      </c>
      <c r="E16" s="19">
        <f t="shared" si="1"/>
        <v>14.587552471659921</v>
      </c>
      <c r="F16" s="19">
        <f t="shared" si="3"/>
        <v>7.2937762358299603</v>
      </c>
      <c r="G16" s="19">
        <f t="shared" si="4"/>
        <v>2.9175104943319843</v>
      </c>
      <c r="H16" s="20">
        <f t="shared" si="5"/>
        <v>13.858174848076924</v>
      </c>
    </row>
    <row r="17" spans="1:8" x14ac:dyDescent="0.3">
      <c r="A17" s="8">
        <f t="shared" si="6"/>
        <v>10</v>
      </c>
      <c r="B17" s="18">
        <v>27152.69</v>
      </c>
      <c r="C17" s="18">
        <f t="shared" si="2"/>
        <v>29979.285029000002</v>
      </c>
      <c r="D17" s="18">
        <f t="shared" si="0"/>
        <v>2498.2737524166664</v>
      </c>
      <c r="E17" s="19">
        <f t="shared" si="1"/>
        <v>15.171702949898787</v>
      </c>
      <c r="F17" s="19">
        <f t="shared" si="3"/>
        <v>7.5858514749493935</v>
      </c>
      <c r="G17" s="19">
        <f t="shared" si="4"/>
        <v>3.0343405899797573</v>
      </c>
      <c r="H17" s="20">
        <f t="shared" si="5"/>
        <v>14.413117802403848</v>
      </c>
    </row>
    <row r="18" spans="1:8" x14ac:dyDescent="0.3">
      <c r="A18" s="8">
        <f t="shared" si="6"/>
        <v>11</v>
      </c>
      <c r="B18" s="18">
        <v>27155.59</v>
      </c>
      <c r="C18" s="18">
        <f t="shared" si="2"/>
        <v>29982.486919000003</v>
      </c>
      <c r="D18" s="18">
        <f t="shared" si="0"/>
        <v>2498.5405765833334</v>
      </c>
      <c r="E18" s="19">
        <f t="shared" si="1"/>
        <v>15.1733233395749</v>
      </c>
      <c r="F18" s="19">
        <f t="shared" si="3"/>
        <v>7.5866616697874498</v>
      </c>
      <c r="G18" s="19">
        <f t="shared" si="4"/>
        <v>3.03466466791498</v>
      </c>
      <c r="H18" s="20">
        <f t="shared" si="5"/>
        <v>14.414657172596154</v>
      </c>
    </row>
    <row r="19" spans="1:8" x14ac:dyDescent="0.3">
      <c r="A19" s="8">
        <f t="shared" si="6"/>
        <v>12</v>
      </c>
      <c r="B19" s="18">
        <v>28281.18</v>
      </c>
      <c r="C19" s="18">
        <f t="shared" si="2"/>
        <v>31225.250838000004</v>
      </c>
      <c r="D19" s="18">
        <f t="shared" si="0"/>
        <v>2602.1042364999998</v>
      </c>
      <c r="E19" s="19">
        <f t="shared" si="1"/>
        <v>15.802252448380569</v>
      </c>
      <c r="F19" s="19">
        <f t="shared" si="3"/>
        <v>7.9011262241902847</v>
      </c>
      <c r="G19" s="19">
        <f t="shared" si="4"/>
        <v>3.1604504896761139</v>
      </c>
      <c r="H19" s="20">
        <f t="shared" si="5"/>
        <v>15.01213982596154</v>
      </c>
    </row>
    <row r="20" spans="1:8" x14ac:dyDescent="0.3">
      <c r="A20" s="8">
        <f t="shared" si="6"/>
        <v>13</v>
      </c>
      <c r="B20" s="18">
        <v>28281.18</v>
      </c>
      <c r="C20" s="18">
        <f t="shared" si="2"/>
        <v>31225.250838000004</v>
      </c>
      <c r="D20" s="18">
        <f t="shared" si="0"/>
        <v>2602.1042364999998</v>
      </c>
      <c r="E20" s="19">
        <f t="shared" si="1"/>
        <v>15.802252448380569</v>
      </c>
      <c r="F20" s="19">
        <f t="shared" si="3"/>
        <v>7.9011262241902847</v>
      </c>
      <c r="G20" s="19">
        <f t="shared" si="4"/>
        <v>3.1604504896761139</v>
      </c>
      <c r="H20" s="20">
        <f t="shared" si="5"/>
        <v>15.01213982596154</v>
      </c>
    </row>
    <row r="21" spans="1:8" x14ac:dyDescent="0.3">
      <c r="A21" s="8">
        <f t="shared" si="6"/>
        <v>14</v>
      </c>
      <c r="B21" s="18">
        <v>29409.69</v>
      </c>
      <c r="C21" s="18">
        <f t="shared" si="2"/>
        <v>32471.238729000001</v>
      </c>
      <c r="D21" s="18">
        <f t="shared" si="0"/>
        <v>2705.9365607499999</v>
      </c>
      <c r="E21" s="19">
        <f t="shared" si="1"/>
        <v>16.432813121963562</v>
      </c>
      <c r="F21" s="19">
        <f t="shared" si="3"/>
        <v>8.2164065609817811</v>
      </c>
      <c r="G21" s="19">
        <f t="shared" si="4"/>
        <v>3.2865626243927126</v>
      </c>
      <c r="H21" s="20">
        <f t="shared" si="5"/>
        <v>15.611172465865385</v>
      </c>
    </row>
    <row r="22" spans="1:8" x14ac:dyDescent="0.3">
      <c r="A22" s="8">
        <f t="shared" si="6"/>
        <v>15</v>
      </c>
      <c r="B22" s="18">
        <v>29409.69</v>
      </c>
      <c r="C22" s="18">
        <f t="shared" si="2"/>
        <v>32471.238729000001</v>
      </c>
      <c r="D22" s="18">
        <f t="shared" si="0"/>
        <v>2705.9365607499999</v>
      </c>
      <c r="E22" s="19">
        <f t="shared" si="1"/>
        <v>16.432813121963562</v>
      </c>
      <c r="F22" s="19">
        <f t="shared" si="3"/>
        <v>8.2164065609817811</v>
      </c>
      <c r="G22" s="19">
        <f t="shared" si="4"/>
        <v>3.2865626243927126</v>
      </c>
      <c r="H22" s="20">
        <f t="shared" si="5"/>
        <v>15.611172465865385</v>
      </c>
    </row>
    <row r="23" spans="1:8" x14ac:dyDescent="0.3">
      <c r="A23" s="8">
        <f t="shared" si="6"/>
        <v>16</v>
      </c>
      <c r="B23" s="18">
        <v>29888.080000000002</v>
      </c>
      <c r="C23" s="18">
        <f t="shared" si="2"/>
        <v>32999.429128000003</v>
      </c>
      <c r="D23" s="18">
        <f t="shared" si="0"/>
        <v>2749.9524273333341</v>
      </c>
      <c r="E23" s="19">
        <f t="shared" si="1"/>
        <v>16.700115955465588</v>
      </c>
      <c r="F23" s="19">
        <f t="shared" si="3"/>
        <v>8.3500579777327939</v>
      </c>
      <c r="G23" s="19">
        <f t="shared" si="4"/>
        <v>3.3400231910931177</v>
      </c>
      <c r="H23" s="20">
        <f t="shared" si="5"/>
        <v>15.865110157692309</v>
      </c>
    </row>
    <row r="24" spans="1:8" x14ac:dyDescent="0.3">
      <c r="A24" s="8">
        <f t="shared" si="6"/>
        <v>17</v>
      </c>
      <c r="B24" s="18">
        <v>29888.080000000002</v>
      </c>
      <c r="C24" s="18">
        <f t="shared" si="2"/>
        <v>32999.429128000003</v>
      </c>
      <c r="D24" s="18">
        <f t="shared" si="0"/>
        <v>2749.9524273333341</v>
      </c>
      <c r="E24" s="19">
        <f t="shared" si="1"/>
        <v>16.700115955465588</v>
      </c>
      <c r="F24" s="19">
        <f t="shared" si="3"/>
        <v>8.3500579777327939</v>
      </c>
      <c r="G24" s="19">
        <f t="shared" si="4"/>
        <v>3.3400231910931177</v>
      </c>
      <c r="H24" s="20">
        <f t="shared" si="5"/>
        <v>15.865110157692309</v>
      </c>
    </row>
    <row r="25" spans="1:8" x14ac:dyDescent="0.3">
      <c r="A25" s="8">
        <f t="shared" si="6"/>
        <v>18</v>
      </c>
      <c r="B25" s="18">
        <v>31016.58</v>
      </c>
      <c r="C25" s="18">
        <f t="shared" si="2"/>
        <v>34245.405978000003</v>
      </c>
      <c r="D25" s="18">
        <f t="shared" si="0"/>
        <v>2853.7838315000004</v>
      </c>
      <c r="E25" s="19">
        <f t="shared" si="1"/>
        <v>17.330671041497975</v>
      </c>
      <c r="F25" s="19">
        <f t="shared" si="3"/>
        <v>8.6653355207489877</v>
      </c>
      <c r="G25" s="19">
        <f t="shared" si="4"/>
        <v>3.4661342082995952</v>
      </c>
      <c r="H25" s="20">
        <f t="shared" si="5"/>
        <v>16.464137489423077</v>
      </c>
    </row>
    <row r="26" spans="1:8" x14ac:dyDescent="0.3">
      <c r="A26" s="8">
        <f t="shared" si="6"/>
        <v>19</v>
      </c>
      <c r="B26" s="18">
        <v>31016.58</v>
      </c>
      <c r="C26" s="18">
        <f t="shared" si="2"/>
        <v>34245.405978000003</v>
      </c>
      <c r="D26" s="18">
        <f t="shared" si="0"/>
        <v>2853.7838315000004</v>
      </c>
      <c r="E26" s="19">
        <f t="shared" si="1"/>
        <v>17.330671041497975</v>
      </c>
      <c r="F26" s="19">
        <f t="shared" si="3"/>
        <v>8.6653355207489877</v>
      </c>
      <c r="G26" s="19">
        <f t="shared" si="4"/>
        <v>3.4661342082995952</v>
      </c>
      <c r="H26" s="20">
        <f t="shared" si="5"/>
        <v>16.464137489423077</v>
      </c>
    </row>
    <row r="27" spans="1:8" x14ac:dyDescent="0.3">
      <c r="A27" s="8">
        <f t="shared" si="6"/>
        <v>20</v>
      </c>
      <c r="B27" s="18">
        <v>32145.09</v>
      </c>
      <c r="C27" s="18">
        <f t="shared" si="2"/>
        <v>35491.393869</v>
      </c>
      <c r="D27" s="18">
        <f t="shared" si="0"/>
        <v>2957.6161557500004</v>
      </c>
      <c r="E27" s="19">
        <f t="shared" si="1"/>
        <v>17.96123171508097</v>
      </c>
      <c r="F27" s="19">
        <f t="shared" si="3"/>
        <v>8.9806158575404851</v>
      </c>
      <c r="G27" s="19">
        <f t="shared" si="4"/>
        <v>3.5922463430161939</v>
      </c>
      <c r="H27" s="20">
        <f t="shared" si="5"/>
        <v>17.063170129326924</v>
      </c>
    </row>
    <row r="28" spans="1:8" x14ac:dyDescent="0.3">
      <c r="A28" s="8">
        <f t="shared" si="6"/>
        <v>21</v>
      </c>
      <c r="B28" s="18">
        <v>32145.09</v>
      </c>
      <c r="C28" s="18">
        <f t="shared" si="2"/>
        <v>35491.393869</v>
      </c>
      <c r="D28" s="18">
        <f t="shared" si="0"/>
        <v>2957.6161557500004</v>
      </c>
      <c r="E28" s="19">
        <f t="shared" si="1"/>
        <v>17.96123171508097</v>
      </c>
      <c r="F28" s="19">
        <f t="shared" si="3"/>
        <v>8.9806158575404851</v>
      </c>
      <c r="G28" s="19">
        <f t="shared" si="4"/>
        <v>3.5922463430161939</v>
      </c>
      <c r="H28" s="20">
        <f t="shared" si="5"/>
        <v>17.063170129326924</v>
      </c>
    </row>
    <row r="29" spans="1:8" x14ac:dyDescent="0.3">
      <c r="A29" s="8">
        <f t="shared" si="6"/>
        <v>22</v>
      </c>
      <c r="B29" s="18">
        <v>32918.76</v>
      </c>
      <c r="C29" s="18">
        <f t="shared" si="2"/>
        <v>36345.602916000003</v>
      </c>
      <c r="D29" s="18">
        <f t="shared" si="0"/>
        <v>3028.8002430000001</v>
      </c>
      <c r="E29" s="19">
        <f t="shared" si="1"/>
        <v>18.393523742914983</v>
      </c>
      <c r="F29" s="19">
        <f t="shared" si="3"/>
        <v>9.1967618714574915</v>
      </c>
      <c r="G29" s="19">
        <f t="shared" si="4"/>
        <v>3.6787047485829967</v>
      </c>
      <c r="H29" s="20">
        <f t="shared" si="5"/>
        <v>17.473847555769233</v>
      </c>
    </row>
    <row r="30" spans="1:8" x14ac:dyDescent="0.3">
      <c r="A30" s="8">
        <f t="shared" si="6"/>
        <v>23</v>
      </c>
      <c r="B30" s="18">
        <v>33751.980000000003</v>
      </c>
      <c r="C30" s="18">
        <f t="shared" si="2"/>
        <v>37265.561118000005</v>
      </c>
      <c r="D30" s="18">
        <f t="shared" si="0"/>
        <v>3105.4634265000009</v>
      </c>
      <c r="E30" s="19">
        <f t="shared" si="1"/>
        <v>18.859089634615387</v>
      </c>
      <c r="F30" s="19">
        <f t="shared" si="3"/>
        <v>9.4295448173076934</v>
      </c>
      <c r="G30" s="19">
        <f t="shared" si="4"/>
        <v>3.7718179269230774</v>
      </c>
      <c r="H30" s="20">
        <f t="shared" si="5"/>
        <v>17.916135152884618</v>
      </c>
    </row>
    <row r="31" spans="1:8" x14ac:dyDescent="0.3">
      <c r="A31" s="8">
        <f t="shared" si="6"/>
        <v>24</v>
      </c>
      <c r="B31" s="18">
        <v>34880.449999999997</v>
      </c>
      <c r="C31" s="18">
        <f t="shared" si="2"/>
        <v>38511.504845000003</v>
      </c>
      <c r="D31" s="18">
        <f t="shared" si="0"/>
        <v>3209.2920704166668</v>
      </c>
      <c r="E31" s="19">
        <f t="shared" si="1"/>
        <v>19.489627957995953</v>
      </c>
      <c r="F31" s="19">
        <f t="shared" si="3"/>
        <v>9.7448139789979766</v>
      </c>
      <c r="G31" s="19">
        <f t="shared" si="4"/>
        <v>3.8979255915991908</v>
      </c>
      <c r="H31" s="20">
        <f t="shared" si="5"/>
        <v>18.515146560096156</v>
      </c>
    </row>
    <row r="32" spans="1:8" x14ac:dyDescent="0.3">
      <c r="A32" s="8">
        <f t="shared" si="6"/>
        <v>25</v>
      </c>
      <c r="B32" s="18">
        <v>34943.730000000003</v>
      </c>
      <c r="C32" s="18">
        <f t="shared" si="2"/>
        <v>38581.372293000008</v>
      </c>
      <c r="D32" s="18">
        <f t="shared" si="0"/>
        <v>3215.1143577500006</v>
      </c>
      <c r="E32" s="19">
        <f t="shared" si="1"/>
        <v>19.52498597823887</v>
      </c>
      <c r="F32" s="19">
        <f t="shared" si="3"/>
        <v>9.7624929891194352</v>
      </c>
      <c r="G32" s="19">
        <f t="shared" si="4"/>
        <v>3.9049971956477743</v>
      </c>
      <c r="H32" s="20">
        <f t="shared" si="5"/>
        <v>18.548736679326925</v>
      </c>
    </row>
    <row r="33" spans="1:8" x14ac:dyDescent="0.3">
      <c r="A33" s="8">
        <f t="shared" si="6"/>
        <v>26</v>
      </c>
      <c r="B33" s="18">
        <v>35002.370000000003</v>
      </c>
      <c r="C33" s="18">
        <f t="shared" si="2"/>
        <v>38646.116717000004</v>
      </c>
      <c r="D33" s="18">
        <f t="shared" si="0"/>
        <v>3220.509726416667</v>
      </c>
      <c r="E33" s="19">
        <f t="shared" si="1"/>
        <v>19.557751375000002</v>
      </c>
      <c r="F33" s="19">
        <f t="shared" si="3"/>
        <v>9.7788756875000011</v>
      </c>
      <c r="G33" s="19">
        <f t="shared" si="4"/>
        <v>3.9115502750000006</v>
      </c>
      <c r="H33" s="20">
        <f t="shared" si="5"/>
        <v>18.579863806250003</v>
      </c>
    </row>
    <row r="34" spans="1:8" x14ac:dyDescent="0.3">
      <c r="A34" s="8">
        <f t="shared" si="6"/>
        <v>27</v>
      </c>
      <c r="B34" s="18">
        <v>35056.699999999997</v>
      </c>
      <c r="C34" s="18">
        <f t="shared" si="2"/>
        <v>38706.102469999998</v>
      </c>
      <c r="D34" s="18">
        <f t="shared" si="0"/>
        <v>3225.5085391666667</v>
      </c>
      <c r="E34" s="19">
        <f t="shared" si="1"/>
        <v>19.58810853744939</v>
      </c>
      <c r="F34" s="19">
        <f t="shared" si="3"/>
        <v>9.794054268724695</v>
      </c>
      <c r="G34" s="19">
        <f t="shared" si="4"/>
        <v>3.9176217074898778</v>
      </c>
      <c r="H34" s="20">
        <f t="shared" si="5"/>
        <v>18.608703110576922</v>
      </c>
    </row>
    <row r="35" spans="1:8" x14ac:dyDescent="0.3">
      <c r="A35" s="8">
        <f t="shared" si="6"/>
        <v>28</v>
      </c>
      <c r="B35" s="18">
        <v>35107.03</v>
      </c>
      <c r="C35" s="18">
        <f t="shared" si="2"/>
        <v>38761.671823000004</v>
      </c>
      <c r="D35" s="18">
        <f t="shared" si="0"/>
        <v>3230.1393185833331</v>
      </c>
      <c r="E35" s="19">
        <f t="shared" si="1"/>
        <v>19.616230679655871</v>
      </c>
      <c r="F35" s="19">
        <f t="shared" si="3"/>
        <v>9.8081153398279355</v>
      </c>
      <c r="G35" s="19">
        <f t="shared" si="4"/>
        <v>3.9232461359311741</v>
      </c>
      <c r="H35" s="20">
        <f t="shared" si="5"/>
        <v>18.63541914567308</v>
      </c>
    </row>
    <row r="36" spans="1:8" x14ac:dyDescent="0.3">
      <c r="A36" s="8">
        <f t="shared" si="6"/>
        <v>29</v>
      </c>
      <c r="B36" s="18">
        <v>35153.629999999997</v>
      </c>
      <c r="C36" s="18">
        <f t="shared" si="2"/>
        <v>38813.122882999996</v>
      </c>
      <c r="D36" s="18">
        <f t="shared" si="0"/>
        <v>3234.4269069166667</v>
      </c>
      <c r="E36" s="19">
        <f t="shared" si="1"/>
        <v>19.64226866548583</v>
      </c>
      <c r="F36" s="19">
        <f t="shared" si="3"/>
        <v>9.8211343327429148</v>
      </c>
      <c r="G36" s="19">
        <f t="shared" si="4"/>
        <v>3.9284537330971658</v>
      </c>
      <c r="H36" s="20">
        <f t="shared" si="5"/>
        <v>18.660155232211537</v>
      </c>
    </row>
    <row r="37" spans="1:8" x14ac:dyDescent="0.3">
      <c r="A37" s="8">
        <f t="shared" si="6"/>
        <v>30</v>
      </c>
      <c r="B37" s="18">
        <v>35196.839999999997</v>
      </c>
      <c r="C37" s="18">
        <f t="shared" si="2"/>
        <v>38860.831043999999</v>
      </c>
      <c r="D37" s="18">
        <f t="shared" si="0"/>
        <v>3238.402587</v>
      </c>
      <c r="E37" s="19">
        <f t="shared" si="1"/>
        <v>19.666412471659918</v>
      </c>
      <c r="F37" s="19">
        <f t="shared" si="3"/>
        <v>9.8332062358299588</v>
      </c>
      <c r="G37" s="19">
        <f t="shared" si="4"/>
        <v>3.9332824943319835</v>
      </c>
      <c r="H37" s="20">
        <f t="shared" si="5"/>
        <v>18.683091848076923</v>
      </c>
    </row>
    <row r="38" spans="1:8" x14ac:dyDescent="0.3">
      <c r="A38" s="8">
        <f t="shared" si="6"/>
        <v>31</v>
      </c>
      <c r="B38" s="18">
        <v>35236.83</v>
      </c>
      <c r="C38" s="18">
        <f t="shared" si="2"/>
        <v>38904.984003000005</v>
      </c>
      <c r="D38" s="18">
        <f t="shared" si="0"/>
        <v>3242.0820002500004</v>
      </c>
      <c r="E38" s="19">
        <f t="shared" si="1"/>
        <v>19.688757086538462</v>
      </c>
      <c r="F38" s="19">
        <f t="shared" si="3"/>
        <v>9.8443785432692312</v>
      </c>
      <c r="G38" s="19">
        <f t="shared" si="4"/>
        <v>3.9377514173076924</v>
      </c>
      <c r="H38" s="20">
        <f t="shared" si="5"/>
        <v>18.704319232211542</v>
      </c>
    </row>
    <row r="39" spans="1:8" x14ac:dyDescent="0.3">
      <c r="A39" s="8">
        <f t="shared" si="6"/>
        <v>32</v>
      </c>
      <c r="B39" s="18">
        <v>35273.870000000003</v>
      </c>
      <c r="C39" s="18">
        <f t="shared" si="2"/>
        <v>38945.879867000003</v>
      </c>
      <c r="D39" s="18">
        <f t="shared" si="0"/>
        <v>3245.4899889166668</v>
      </c>
      <c r="E39" s="19">
        <f t="shared" si="1"/>
        <v>19.709453373987856</v>
      </c>
      <c r="F39" s="19">
        <f t="shared" si="3"/>
        <v>9.8547266869939278</v>
      </c>
      <c r="G39" s="19">
        <f t="shared" si="4"/>
        <v>3.941890674797571</v>
      </c>
      <c r="H39" s="20">
        <f t="shared" si="5"/>
        <v>18.723980705288461</v>
      </c>
    </row>
    <row r="40" spans="1:8" x14ac:dyDescent="0.3">
      <c r="A40" s="8">
        <f t="shared" si="6"/>
        <v>33</v>
      </c>
      <c r="B40" s="18">
        <v>35308.15</v>
      </c>
      <c r="C40" s="18">
        <f t="shared" si="2"/>
        <v>38983.728415000005</v>
      </c>
      <c r="D40" s="18">
        <f t="shared" si="0"/>
        <v>3248.6440345833335</v>
      </c>
      <c r="E40" s="19">
        <f t="shared" si="1"/>
        <v>19.728607497469639</v>
      </c>
      <c r="F40" s="19">
        <f t="shared" si="3"/>
        <v>9.8643037487348195</v>
      </c>
      <c r="G40" s="19">
        <f t="shared" si="4"/>
        <v>3.9457214994939278</v>
      </c>
      <c r="H40" s="20">
        <f t="shared" si="5"/>
        <v>18.742177122596157</v>
      </c>
    </row>
    <row r="41" spans="1:8" x14ac:dyDescent="0.3">
      <c r="A41" s="8">
        <f t="shared" si="6"/>
        <v>34</v>
      </c>
      <c r="B41" s="18">
        <v>35339.919999999998</v>
      </c>
      <c r="C41" s="18">
        <f t="shared" si="2"/>
        <v>39018.805672000002</v>
      </c>
      <c r="D41" s="18">
        <f t="shared" si="0"/>
        <v>3251.5671393333337</v>
      </c>
      <c r="E41" s="19">
        <f t="shared" si="1"/>
        <v>19.74635914574899</v>
      </c>
      <c r="F41" s="19">
        <f t="shared" si="3"/>
        <v>9.8731795728744949</v>
      </c>
      <c r="G41" s="19">
        <f t="shared" si="4"/>
        <v>3.9492718291497981</v>
      </c>
      <c r="H41" s="20">
        <f t="shared" si="5"/>
        <v>18.759041188461538</v>
      </c>
    </row>
    <row r="42" spans="1:8" x14ac:dyDescent="0.3">
      <c r="A42" s="21">
        <f t="shared" si="6"/>
        <v>35</v>
      </c>
      <c r="B42" s="22">
        <v>35369.31</v>
      </c>
      <c r="C42" s="22">
        <f t="shared" si="2"/>
        <v>39051.255170999997</v>
      </c>
      <c r="D42" s="22">
        <f t="shared" si="0"/>
        <v>3254.2712642500001</v>
      </c>
      <c r="E42" s="23">
        <f t="shared" si="1"/>
        <v>19.762780956983804</v>
      </c>
      <c r="F42" s="23">
        <f t="shared" si="3"/>
        <v>9.8813904784919018</v>
      </c>
      <c r="G42" s="23">
        <f t="shared" si="4"/>
        <v>3.9525561913967606</v>
      </c>
      <c r="H42" s="24">
        <f t="shared" si="5"/>
        <v>18.774641909134616</v>
      </c>
    </row>
    <row r="43" spans="1:8" x14ac:dyDescent="0.3">
      <c r="B43" s="29" t="s">
        <v>77</v>
      </c>
      <c r="C43" s="30"/>
      <c r="D43" s="30"/>
      <c r="E43" s="30"/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scale="95" orientation="landscape" r:id="rId1"/>
  <headerFooter alignWithMargins="0">
    <oddFooter>&amp;L&amp;"Calibri,Standaard"&amp;F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33</v>
      </c>
      <c r="B1" s="1" t="s">
        <v>64</v>
      </c>
    </row>
    <row r="2" spans="1:8" x14ac:dyDescent="0.3">
      <c r="A2" s="4"/>
      <c r="D2" s="3">
        <f>Inhoud!B4</f>
        <v>44896</v>
      </c>
    </row>
    <row r="3" spans="1:8" ht="14.4" x14ac:dyDescent="0.3">
      <c r="A3" s="1"/>
      <c r="B3" s="1"/>
      <c r="C3" s="5" t="s">
        <v>1</v>
      </c>
      <c r="D3" s="37">
        <f>Inhoud!B6</f>
        <v>1.1041000000000001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44896</v>
      </c>
      <c r="D6" s="13">
        <f>C6</f>
        <v>44896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44683.97</v>
      </c>
      <c r="C7" s="18">
        <f t="shared" ref="C7:C42" si="0">B7*$D$3</f>
        <v>49335.571277000003</v>
      </c>
      <c r="D7" s="18">
        <f t="shared" ref="D7:D42" si="1">B7/12*$D$3</f>
        <v>4111.2976064166669</v>
      </c>
      <c r="E7" s="19">
        <f t="shared" ref="E7:E42" si="2">C7/1976</f>
        <v>24.967394370951418</v>
      </c>
      <c r="F7" s="19">
        <f>E7/2</f>
        <v>12.483697185475709</v>
      </c>
      <c r="G7" s="19">
        <f>E7/5</f>
        <v>4.9934788741902834</v>
      </c>
      <c r="H7" s="20">
        <f>C7/2080</f>
        <v>23.719024652403846</v>
      </c>
    </row>
    <row r="8" spans="1:8" x14ac:dyDescent="0.3">
      <c r="A8" s="8">
        <f>A7+1</f>
        <v>1</v>
      </c>
      <c r="B8" s="18">
        <v>45767.98</v>
      </c>
      <c r="C8" s="18">
        <f t="shared" si="0"/>
        <v>50532.42671800001</v>
      </c>
      <c r="D8" s="18">
        <f t="shared" si="1"/>
        <v>4211.0355598333335</v>
      </c>
      <c r="E8" s="19">
        <f t="shared" si="2"/>
        <v>25.573090444331989</v>
      </c>
      <c r="F8" s="19">
        <f t="shared" ref="F8:F42" si="3">E8/2</f>
        <v>12.786545222165994</v>
      </c>
      <c r="G8" s="19">
        <f t="shared" ref="G8:G42" si="4">E8/5</f>
        <v>5.1146180888663979</v>
      </c>
      <c r="H8" s="20">
        <f t="shared" ref="H8:H42" si="5">C8/2080</f>
        <v>24.29443592211539</v>
      </c>
    </row>
    <row r="9" spans="1:8" x14ac:dyDescent="0.3">
      <c r="A9" s="8">
        <f t="shared" ref="A9:A42" si="6">A8+1</f>
        <v>2</v>
      </c>
      <c r="B9" s="18">
        <v>46851.93</v>
      </c>
      <c r="C9" s="18">
        <f t="shared" si="0"/>
        <v>51729.215913000007</v>
      </c>
      <c r="D9" s="18">
        <f t="shared" si="1"/>
        <v>4310.7679927500003</v>
      </c>
      <c r="E9" s="19">
        <f t="shared" si="2"/>
        <v>26.17875299240891</v>
      </c>
      <c r="F9" s="19">
        <f t="shared" si="3"/>
        <v>13.089376496204455</v>
      </c>
      <c r="G9" s="19">
        <f t="shared" si="4"/>
        <v>5.2357505984817818</v>
      </c>
      <c r="H9" s="20">
        <f t="shared" si="5"/>
        <v>24.869815342788463</v>
      </c>
    </row>
    <row r="10" spans="1:8" x14ac:dyDescent="0.3">
      <c r="A10" s="8">
        <f t="shared" si="6"/>
        <v>3</v>
      </c>
      <c r="B10" s="18">
        <v>47935.38</v>
      </c>
      <c r="C10" s="18">
        <f t="shared" si="0"/>
        <v>52925.453057999999</v>
      </c>
      <c r="D10" s="18">
        <f t="shared" si="1"/>
        <v>4410.4544215000005</v>
      </c>
      <c r="E10" s="19">
        <f t="shared" si="2"/>
        <v>26.784136162955466</v>
      </c>
      <c r="F10" s="19">
        <f t="shared" si="3"/>
        <v>13.392068081477733</v>
      </c>
      <c r="G10" s="19">
        <f t="shared" si="4"/>
        <v>5.3568272325910931</v>
      </c>
      <c r="H10" s="20">
        <f t="shared" si="5"/>
        <v>25.444929354807691</v>
      </c>
    </row>
    <row r="11" spans="1:8" x14ac:dyDescent="0.3">
      <c r="A11" s="8">
        <f t="shared" si="6"/>
        <v>4</v>
      </c>
      <c r="B11" s="18">
        <v>47935.38</v>
      </c>
      <c r="C11" s="18">
        <f t="shared" si="0"/>
        <v>52925.453057999999</v>
      </c>
      <c r="D11" s="18">
        <f t="shared" si="1"/>
        <v>4410.4544215000005</v>
      </c>
      <c r="E11" s="19">
        <f t="shared" si="2"/>
        <v>26.784136162955466</v>
      </c>
      <c r="F11" s="19">
        <f t="shared" si="3"/>
        <v>13.392068081477733</v>
      </c>
      <c r="G11" s="19">
        <f t="shared" si="4"/>
        <v>5.3568272325910931</v>
      </c>
      <c r="H11" s="20">
        <f t="shared" si="5"/>
        <v>25.444929354807691</v>
      </c>
    </row>
    <row r="12" spans="1:8" x14ac:dyDescent="0.3">
      <c r="A12" s="8">
        <f t="shared" si="6"/>
        <v>5</v>
      </c>
      <c r="B12" s="18">
        <v>49832.06</v>
      </c>
      <c r="C12" s="18">
        <f t="shared" si="0"/>
        <v>55019.577446000003</v>
      </c>
      <c r="D12" s="18">
        <f t="shared" si="1"/>
        <v>4584.9647871666666</v>
      </c>
      <c r="E12" s="19">
        <f t="shared" si="2"/>
        <v>27.843915711538465</v>
      </c>
      <c r="F12" s="19">
        <f t="shared" si="3"/>
        <v>13.921957855769232</v>
      </c>
      <c r="G12" s="19">
        <f t="shared" si="4"/>
        <v>5.5687831423076926</v>
      </c>
      <c r="H12" s="20">
        <f t="shared" si="5"/>
        <v>26.451719925961541</v>
      </c>
    </row>
    <row r="13" spans="1:8" x14ac:dyDescent="0.3">
      <c r="A13" s="8">
        <f t="shared" si="6"/>
        <v>6</v>
      </c>
      <c r="B13" s="18">
        <v>49832.06</v>
      </c>
      <c r="C13" s="18">
        <f t="shared" si="0"/>
        <v>55019.577446000003</v>
      </c>
      <c r="D13" s="18">
        <f t="shared" si="1"/>
        <v>4584.9647871666666</v>
      </c>
      <c r="E13" s="19">
        <f t="shared" si="2"/>
        <v>27.843915711538465</v>
      </c>
      <c r="F13" s="19">
        <f t="shared" si="3"/>
        <v>13.921957855769232</v>
      </c>
      <c r="G13" s="19">
        <f t="shared" si="4"/>
        <v>5.5687831423076926</v>
      </c>
      <c r="H13" s="20">
        <f t="shared" si="5"/>
        <v>26.451719925961541</v>
      </c>
    </row>
    <row r="14" spans="1:8" x14ac:dyDescent="0.3">
      <c r="A14" s="8">
        <f t="shared" si="6"/>
        <v>7</v>
      </c>
      <c r="B14" s="18">
        <v>51728.76</v>
      </c>
      <c r="C14" s="18">
        <f t="shared" si="0"/>
        <v>57113.72391600001</v>
      </c>
      <c r="D14" s="18">
        <f t="shared" si="1"/>
        <v>4759.4769930000011</v>
      </c>
      <c r="E14" s="19">
        <f t="shared" si="2"/>
        <v>28.903706435222677</v>
      </c>
      <c r="F14" s="19">
        <f t="shared" si="3"/>
        <v>14.451853217611339</v>
      </c>
      <c r="G14" s="19">
        <f t="shared" si="4"/>
        <v>5.7807412870445356</v>
      </c>
      <c r="H14" s="20">
        <f t="shared" si="5"/>
        <v>27.458521113461543</v>
      </c>
    </row>
    <row r="15" spans="1:8" x14ac:dyDescent="0.3">
      <c r="A15" s="8">
        <f t="shared" si="6"/>
        <v>8</v>
      </c>
      <c r="B15" s="18">
        <v>51728.76</v>
      </c>
      <c r="C15" s="18">
        <f t="shared" si="0"/>
        <v>57113.72391600001</v>
      </c>
      <c r="D15" s="18">
        <f t="shared" si="1"/>
        <v>4759.4769930000011</v>
      </c>
      <c r="E15" s="19">
        <f t="shared" si="2"/>
        <v>28.903706435222677</v>
      </c>
      <c r="F15" s="19">
        <f t="shared" si="3"/>
        <v>14.451853217611339</v>
      </c>
      <c r="G15" s="19">
        <f t="shared" si="4"/>
        <v>5.7807412870445356</v>
      </c>
      <c r="H15" s="20">
        <f t="shared" si="5"/>
        <v>27.458521113461543</v>
      </c>
    </row>
    <row r="16" spans="1:8" x14ac:dyDescent="0.3">
      <c r="A16" s="8">
        <f t="shared" si="6"/>
        <v>9</v>
      </c>
      <c r="B16" s="18">
        <v>53625.48</v>
      </c>
      <c r="C16" s="18">
        <f t="shared" si="0"/>
        <v>59207.892468000005</v>
      </c>
      <c r="D16" s="18">
        <f t="shared" si="1"/>
        <v>4933.9910390000005</v>
      </c>
      <c r="E16" s="19">
        <f t="shared" si="2"/>
        <v>29.9635083340081</v>
      </c>
      <c r="F16" s="19">
        <f t="shared" si="3"/>
        <v>14.98175416700405</v>
      </c>
      <c r="G16" s="19">
        <f t="shared" si="4"/>
        <v>5.9927016668016204</v>
      </c>
      <c r="H16" s="20">
        <f t="shared" si="5"/>
        <v>28.465332917307695</v>
      </c>
    </row>
    <row r="17" spans="1:8" x14ac:dyDescent="0.3">
      <c r="A17" s="8">
        <f t="shared" si="6"/>
        <v>10</v>
      </c>
      <c r="B17" s="18">
        <v>53625.48</v>
      </c>
      <c r="C17" s="18">
        <f t="shared" si="0"/>
        <v>59207.892468000005</v>
      </c>
      <c r="D17" s="18">
        <f t="shared" si="1"/>
        <v>4933.9910390000005</v>
      </c>
      <c r="E17" s="19">
        <f t="shared" si="2"/>
        <v>29.9635083340081</v>
      </c>
      <c r="F17" s="19">
        <f t="shared" si="3"/>
        <v>14.98175416700405</v>
      </c>
      <c r="G17" s="19">
        <f t="shared" si="4"/>
        <v>5.9927016668016204</v>
      </c>
      <c r="H17" s="20">
        <f t="shared" si="5"/>
        <v>28.465332917307695</v>
      </c>
    </row>
    <row r="18" spans="1:8" x14ac:dyDescent="0.3">
      <c r="A18" s="8">
        <f t="shared" si="6"/>
        <v>11</v>
      </c>
      <c r="B18" s="18">
        <v>55522.16</v>
      </c>
      <c r="C18" s="18">
        <f t="shared" si="0"/>
        <v>61302.016856000009</v>
      </c>
      <c r="D18" s="18">
        <f t="shared" si="1"/>
        <v>5108.5014046666674</v>
      </c>
      <c r="E18" s="19">
        <f t="shared" si="2"/>
        <v>31.023287882591099</v>
      </c>
      <c r="F18" s="19">
        <f t="shared" si="3"/>
        <v>15.511643941295549</v>
      </c>
      <c r="G18" s="19">
        <f t="shared" si="4"/>
        <v>6.2046575765182199</v>
      </c>
      <c r="H18" s="20">
        <f t="shared" si="5"/>
        <v>29.472123488461541</v>
      </c>
    </row>
    <row r="19" spans="1:8" x14ac:dyDescent="0.3">
      <c r="A19" s="8">
        <f t="shared" si="6"/>
        <v>12</v>
      </c>
      <c r="B19" s="18">
        <v>55522.16</v>
      </c>
      <c r="C19" s="18">
        <f t="shared" si="0"/>
        <v>61302.016856000009</v>
      </c>
      <c r="D19" s="18">
        <f t="shared" si="1"/>
        <v>5108.5014046666674</v>
      </c>
      <c r="E19" s="19">
        <f t="shared" si="2"/>
        <v>31.023287882591099</v>
      </c>
      <c r="F19" s="19">
        <f t="shared" si="3"/>
        <v>15.511643941295549</v>
      </c>
      <c r="G19" s="19">
        <f t="shared" si="4"/>
        <v>6.2046575765182199</v>
      </c>
      <c r="H19" s="20">
        <f t="shared" si="5"/>
        <v>29.472123488461541</v>
      </c>
    </row>
    <row r="20" spans="1:8" x14ac:dyDescent="0.3">
      <c r="A20" s="8">
        <f t="shared" si="6"/>
        <v>13</v>
      </c>
      <c r="B20" s="18">
        <v>57418.87</v>
      </c>
      <c r="C20" s="18">
        <f t="shared" si="0"/>
        <v>63396.174367000007</v>
      </c>
      <c r="D20" s="18">
        <f t="shared" si="1"/>
        <v>5283.0145305833339</v>
      </c>
      <c r="E20" s="19">
        <f t="shared" si="2"/>
        <v>32.083084193825911</v>
      </c>
      <c r="F20" s="19">
        <f t="shared" si="3"/>
        <v>16.041542096912956</v>
      </c>
      <c r="G20" s="19">
        <f t="shared" si="4"/>
        <v>6.4166168387651821</v>
      </c>
      <c r="H20" s="20">
        <f t="shared" si="5"/>
        <v>30.47892998413462</v>
      </c>
    </row>
    <row r="21" spans="1:8" x14ac:dyDescent="0.3">
      <c r="A21" s="8">
        <f t="shared" si="6"/>
        <v>14</v>
      </c>
      <c r="B21" s="18">
        <v>57418.87</v>
      </c>
      <c r="C21" s="18">
        <f t="shared" si="0"/>
        <v>63396.174367000007</v>
      </c>
      <c r="D21" s="18">
        <f t="shared" si="1"/>
        <v>5283.0145305833339</v>
      </c>
      <c r="E21" s="19">
        <f t="shared" si="2"/>
        <v>32.083084193825911</v>
      </c>
      <c r="F21" s="19">
        <f t="shared" si="3"/>
        <v>16.041542096912956</v>
      </c>
      <c r="G21" s="19">
        <f t="shared" si="4"/>
        <v>6.4166168387651821</v>
      </c>
      <c r="H21" s="20">
        <f t="shared" si="5"/>
        <v>30.47892998413462</v>
      </c>
    </row>
    <row r="22" spans="1:8" x14ac:dyDescent="0.3">
      <c r="A22" s="8">
        <f t="shared" si="6"/>
        <v>15</v>
      </c>
      <c r="B22" s="18">
        <v>59315</v>
      </c>
      <c r="C22" s="18">
        <f t="shared" si="0"/>
        <v>65489.691500000008</v>
      </c>
      <c r="D22" s="18">
        <f t="shared" si="1"/>
        <v>5457.4742916666673</v>
      </c>
      <c r="E22" s="19">
        <f t="shared" si="2"/>
        <v>33.142556427125513</v>
      </c>
      <c r="F22" s="19">
        <f t="shared" si="3"/>
        <v>16.571278213562756</v>
      </c>
      <c r="G22" s="19">
        <f t="shared" si="4"/>
        <v>6.6285112854251027</v>
      </c>
      <c r="H22" s="20">
        <f t="shared" si="5"/>
        <v>31.485428605769236</v>
      </c>
    </row>
    <row r="23" spans="1:8" x14ac:dyDescent="0.3">
      <c r="A23" s="8">
        <f t="shared" si="6"/>
        <v>16</v>
      </c>
      <c r="B23" s="18">
        <v>59315</v>
      </c>
      <c r="C23" s="18">
        <f t="shared" si="0"/>
        <v>65489.691500000008</v>
      </c>
      <c r="D23" s="18">
        <f t="shared" si="1"/>
        <v>5457.4742916666673</v>
      </c>
      <c r="E23" s="19">
        <f t="shared" si="2"/>
        <v>33.142556427125513</v>
      </c>
      <c r="F23" s="19">
        <f t="shared" si="3"/>
        <v>16.571278213562756</v>
      </c>
      <c r="G23" s="19">
        <f t="shared" si="4"/>
        <v>6.6285112854251027</v>
      </c>
      <c r="H23" s="20">
        <f t="shared" si="5"/>
        <v>31.485428605769236</v>
      </c>
    </row>
    <row r="24" spans="1:8" x14ac:dyDescent="0.3">
      <c r="A24" s="8">
        <f t="shared" si="6"/>
        <v>17</v>
      </c>
      <c r="B24" s="18">
        <v>61211.72</v>
      </c>
      <c r="C24" s="18">
        <f t="shared" si="0"/>
        <v>67583.860052000004</v>
      </c>
      <c r="D24" s="18">
        <f t="shared" si="1"/>
        <v>5631.9883376666667</v>
      </c>
      <c r="E24" s="19">
        <f t="shared" si="2"/>
        <v>34.202358325910936</v>
      </c>
      <c r="F24" s="19">
        <f t="shared" si="3"/>
        <v>17.101179162955468</v>
      </c>
      <c r="G24" s="19">
        <f t="shared" si="4"/>
        <v>6.8404716651821875</v>
      </c>
      <c r="H24" s="20">
        <f t="shared" si="5"/>
        <v>32.492240409615384</v>
      </c>
    </row>
    <row r="25" spans="1:8" x14ac:dyDescent="0.3">
      <c r="A25" s="8">
        <f t="shared" si="6"/>
        <v>18</v>
      </c>
      <c r="B25" s="18">
        <v>61211.72</v>
      </c>
      <c r="C25" s="18">
        <f t="shared" si="0"/>
        <v>67583.860052000004</v>
      </c>
      <c r="D25" s="18">
        <f t="shared" si="1"/>
        <v>5631.9883376666667</v>
      </c>
      <c r="E25" s="19">
        <f t="shared" si="2"/>
        <v>34.202358325910936</v>
      </c>
      <c r="F25" s="19">
        <f t="shared" si="3"/>
        <v>17.101179162955468</v>
      </c>
      <c r="G25" s="19">
        <f t="shared" si="4"/>
        <v>6.8404716651821875</v>
      </c>
      <c r="H25" s="20">
        <f t="shared" si="5"/>
        <v>32.492240409615384</v>
      </c>
    </row>
    <row r="26" spans="1:8" x14ac:dyDescent="0.3">
      <c r="A26" s="8">
        <f t="shared" si="6"/>
        <v>19</v>
      </c>
      <c r="B26" s="18">
        <v>63108.43</v>
      </c>
      <c r="C26" s="18">
        <f t="shared" si="0"/>
        <v>69678.017563000001</v>
      </c>
      <c r="D26" s="18">
        <f t="shared" si="1"/>
        <v>5806.501463583334</v>
      </c>
      <c r="E26" s="19">
        <f t="shared" si="2"/>
        <v>35.262154637145748</v>
      </c>
      <c r="F26" s="19">
        <f t="shared" si="3"/>
        <v>17.631077318572874</v>
      </c>
      <c r="G26" s="19">
        <f t="shared" si="4"/>
        <v>7.0524309274291497</v>
      </c>
      <c r="H26" s="20">
        <f t="shared" si="5"/>
        <v>33.499046905288459</v>
      </c>
    </row>
    <row r="27" spans="1:8" x14ac:dyDescent="0.3">
      <c r="A27" s="8">
        <f t="shared" si="6"/>
        <v>20</v>
      </c>
      <c r="B27" s="18">
        <v>63108.43</v>
      </c>
      <c r="C27" s="18">
        <f t="shared" si="0"/>
        <v>69678.017563000001</v>
      </c>
      <c r="D27" s="18">
        <f t="shared" si="1"/>
        <v>5806.501463583334</v>
      </c>
      <c r="E27" s="19">
        <f t="shared" si="2"/>
        <v>35.262154637145748</v>
      </c>
      <c r="F27" s="19">
        <f t="shared" si="3"/>
        <v>17.631077318572874</v>
      </c>
      <c r="G27" s="19">
        <f t="shared" si="4"/>
        <v>7.0524309274291497</v>
      </c>
      <c r="H27" s="20">
        <f t="shared" si="5"/>
        <v>33.499046905288459</v>
      </c>
    </row>
    <row r="28" spans="1:8" x14ac:dyDescent="0.3">
      <c r="A28" s="8">
        <f t="shared" si="6"/>
        <v>21</v>
      </c>
      <c r="B28" s="18">
        <v>65005.11</v>
      </c>
      <c r="C28" s="18">
        <f t="shared" si="0"/>
        <v>71772.141951000012</v>
      </c>
      <c r="D28" s="18">
        <f t="shared" si="1"/>
        <v>5981.0118292500001</v>
      </c>
      <c r="E28" s="19">
        <f t="shared" si="2"/>
        <v>36.32193418572875</v>
      </c>
      <c r="F28" s="19">
        <f t="shared" si="3"/>
        <v>18.160967092864375</v>
      </c>
      <c r="G28" s="19">
        <f t="shared" si="4"/>
        <v>7.2643868371457501</v>
      </c>
      <c r="H28" s="20">
        <f t="shared" si="5"/>
        <v>34.505837476442316</v>
      </c>
    </row>
    <row r="29" spans="1:8" x14ac:dyDescent="0.3">
      <c r="A29" s="8">
        <f t="shared" si="6"/>
        <v>22</v>
      </c>
      <c r="B29" s="18">
        <v>65005.11</v>
      </c>
      <c r="C29" s="18">
        <f t="shared" si="0"/>
        <v>71772.141951000012</v>
      </c>
      <c r="D29" s="18">
        <f t="shared" si="1"/>
        <v>5981.0118292500001</v>
      </c>
      <c r="E29" s="19">
        <f t="shared" si="2"/>
        <v>36.32193418572875</v>
      </c>
      <c r="F29" s="19">
        <f t="shared" si="3"/>
        <v>18.160967092864375</v>
      </c>
      <c r="G29" s="19">
        <f t="shared" si="4"/>
        <v>7.2643868371457501</v>
      </c>
      <c r="H29" s="20">
        <f t="shared" si="5"/>
        <v>34.505837476442316</v>
      </c>
    </row>
    <row r="30" spans="1:8" x14ac:dyDescent="0.3">
      <c r="A30" s="8">
        <f t="shared" si="6"/>
        <v>23</v>
      </c>
      <c r="B30" s="18">
        <v>66901.83</v>
      </c>
      <c r="C30" s="18">
        <f t="shared" si="0"/>
        <v>73866.310503000001</v>
      </c>
      <c r="D30" s="18">
        <f t="shared" si="1"/>
        <v>6155.5258752500004</v>
      </c>
      <c r="E30" s="19">
        <f t="shared" si="2"/>
        <v>37.381736084514174</v>
      </c>
      <c r="F30" s="19">
        <f t="shared" si="3"/>
        <v>18.690868042257087</v>
      </c>
      <c r="G30" s="19">
        <f t="shared" si="4"/>
        <v>7.4763472169028349</v>
      </c>
      <c r="H30" s="20">
        <f t="shared" si="5"/>
        <v>35.512649280288464</v>
      </c>
    </row>
    <row r="31" spans="1:8" x14ac:dyDescent="0.3">
      <c r="A31" s="8">
        <f t="shared" si="6"/>
        <v>24</v>
      </c>
      <c r="B31" s="18">
        <v>66901.83</v>
      </c>
      <c r="C31" s="18">
        <f t="shared" si="0"/>
        <v>73866.310503000001</v>
      </c>
      <c r="D31" s="18">
        <f t="shared" si="1"/>
        <v>6155.5258752500004</v>
      </c>
      <c r="E31" s="19">
        <f t="shared" si="2"/>
        <v>37.381736084514174</v>
      </c>
      <c r="F31" s="19">
        <f t="shared" si="3"/>
        <v>18.690868042257087</v>
      </c>
      <c r="G31" s="19">
        <f t="shared" si="4"/>
        <v>7.4763472169028349</v>
      </c>
      <c r="H31" s="20">
        <f t="shared" si="5"/>
        <v>35.512649280288464</v>
      </c>
    </row>
    <row r="32" spans="1:8" x14ac:dyDescent="0.3">
      <c r="A32" s="8">
        <f t="shared" si="6"/>
        <v>25</v>
      </c>
      <c r="B32" s="18">
        <v>67023.210000000006</v>
      </c>
      <c r="C32" s="18">
        <f t="shared" si="0"/>
        <v>74000.326161000019</v>
      </c>
      <c r="D32" s="18">
        <f t="shared" si="1"/>
        <v>6166.6938467500013</v>
      </c>
      <c r="E32" s="19">
        <f t="shared" si="2"/>
        <v>37.449557773785436</v>
      </c>
      <c r="F32" s="19">
        <f t="shared" si="3"/>
        <v>18.724778886892718</v>
      </c>
      <c r="G32" s="19">
        <f t="shared" si="4"/>
        <v>7.4899115547570876</v>
      </c>
      <c r="H32" s="20">
        <f t="shared" si="5"/>
        <v>35.577079885096161</v>
      </c>
    </row>
    <row r="33" spans="1:8" x14ac:dyDescent="0.3">
      <c r="A33" s="8">
        <f t="shared" si="6"/>
        <v>26</v>
      </c>
      <c r="B33" s="18">
        <v>67135.679999999993</v>
      </c>
      <c r="C33" s="18">
        <f t="shared" si="0"/>
        <v>74124.504287999996</v>
      </c>
      <c r="D33" s="18">
        <f t="shared" si="1"/>
        <v>6177.0420239999994</v>
      </c>
      <c r="E33" s="19">
        <f t="shared" si="2"/>
        <v>37.512400955465587</v>
      </c>
      <c r="F33" s="19">
        <f t="shared" si="3"/>
        <v>18.756200477732794</v>
      </c>
      <c r="G33" s="19">
        <f t="shared" si="4"/>
        <v>7.5024801910931176</v>
      </c>
      <c r="H33" s="20">
        <f t="shared" si="5"/>
        <v>35.636780907692305</v>
      </c>
    </row>
    <row r="34" spans="1:8" x14ac:dyDescent="0.3">
      <c r="A34" s="8">
        <f t="shared" si="6"/>
        <v>27</v>
      </c>
      <c r="B34" s="18">
        <v>67239.88</v>
      </c>
      <c r="C34" s="18">
        <f t="shared" si="0"/>
        <v>74239.551508000004</v>
      </c>
      <c r="D34" s="18">
        <f t="shared" si="1"/>
        <v>6186.629292333334</v>
      </c>
      <c r="E34" s="19">
        <f t="shared" si="2"/>
        <v>37.570623232793523</v>
      </c>
      <c r="F34" s="19">
        <f t="shared" si="3"/>
        <v>18.785311616396761</v>
      </c>
      <c r="G34" s="19">
        <f t="shared" si="4"/>
        <v>7.5141246465587042</v>
      </c>
      <c r="H34" s="20">
        <f t="shared" si="5"/>
        <v>35.692092071153851</v>
      </c>
    </row>
    <row r="35" spans="1:8" x14ac:dyDescent="0.3">
      <c r="A35" s="8">
        <f t="shared" si="6"/>
        <v>28</v>
      </c>
      <c r="B35" s="18">
        <v>67336.42</v>
      </c>
      <c r="C35" s="18">
        <f t="shared" si="0"/>
        <v>74346.14132200001</v>
      </c>
      <c r="D35" s="18">
        <f t="shared" si="1"/>
        <v>6195.511776833333</v>
      </c>
      <c r="E35" s="19">
        <f t="shared" si="2"/>
        <v>37.624565446356279</v>
      </c>
      <c r="F35" s="19">
        <f t="shared" si="3"/>
        <v>18.812282723178139</v>
      </c>
      <c r="G35" s="19">
        <f t="shared" si="4"/>
        <v>7.5249130892712559</v>
      </c>
      <c r="H35" s="20">
        <f t="shared" si="5"/>
        <v>35.743337174038466</v>
      </c>
    </row>
    <row r="36" spans="1:8" x14ac:dyDescent="0.3">
      <c r="A36" s="8">
        <f t="shared" si="6"/>
        <v>29</v>
      </c>
      <c r="B36" s="18">
        <v>67425.8</v>
      </c>
      <c r="C36" s="18">
        <f t="shared" si="0"/>
        <v>74444.825780000014</v>
      </c>
      <c r="D36" s="18">
        <f t="shared" si="1"/>
        <v>6203.7354816666675</v>
      </c>
      <c r="E36" s="19">
        <f t="shared" si="2"/>
        <v>37.674506973684217</v>
      </c>
      <c r="F36" s="19">
        <f t="shared" si="3"/>
        <v>18.837253486842108</v>
      </c>
      <c r="G36" s="19">
        <f t="shared" si="4"/>
        <v>7.5349013947368437</v>
      </c>
      <c r="H36" s="20">
        <f t="shared" si="5"/>
        <v>35.790781625000008</v>
      </c>
    </row>
    <row r="37" spans="1:8" x14ac:dyDescent="0.3">
      <c r="A37" s="8">
        <f t="shared" si="6"/>
        <v>30</v>
      </c>
      <c r="B37" s="18">
        <v>67508.679999999993</v>
      </c>
      <c r="C37" s="18">
        <f t="shared" si="0"/>
        <v>74536.333587999994</v>
      </c>
      <c r="D37" s="18">
        <f t="shared" si="1"/>
        <v>6211.3611323333325</v>
      </c>
      <c r="E37" s="19">
        <f t="shared" si="2"/>
        <v>37.720816593117405</v>
      </c>
      <c r="F37" s="19">
        <f t="shared" si="3"/>
        <v>18.860408296558703</v>
      </c>
      <c r="G37" s="19">
        <f t="shared" si="4"/>
        <v>7.5441633186234807</v>
      </c>
      <c r="H37" s="20">
        <f t="shared" si="5"/>
        <v>35.834775763461536</v>
      </c>
    </row>
    <row r="38" spans="1:8" x14ac:dyDescent="0.3">
      <c r="A38" s="8">
        <f t="shared" si="6"/>
        <v>31</v>
      </c>
      <c r="B38" s="18">
        <v>67585.37</v>
      </c>
      <c r="C38" s="18">
        <f t="shared" si="0"/>
        <v>74621.007016999996</v>
      </c>
      <c r="D38" s="18">
        <f t="shared" si="1"/>
        <v>6218.4172514166667</v>
      </c>
      <c r="E38" s="19">
        <f t="shared" si="2"/>
        <v>37.763667518724695</v>
      </c>
      <c r="F38" s="19">
        <f t="shared" si="3"/>
        <v>18.881833759362348</v>
      </c>
      <c r="G38" s="19">
        <f t="shared" si="4"/>
        <v>7.552733503744939</v>
      </c>
      <c r="H38" s="20">
        <f t="shared" si="5"/>
        <v>35.875484142788459</v>
      </c>
    </row>
    <row r="39" spans="1:8" x14ac:dyDescent="0.3">
      <c r="A39" s="8">
        <f t="shared" si="6"/>
        <v>32</v>
      </c>
      <c r="B39" s="18">
        <v>67656.41</v>
      </c>
      <c r="C39" s="18">
        <f t="shared" si="0"/>
        <v>74699.442281000011</v>
      </c>
      <c r="D39" s="18">
        <f t="shared" si="1"/>
        <v>6224.9535234166678</v>
      </c>
      <c r="E39" s="19">
        <f t="shared" si="2"/>
        <v>37.80336147823887</v>
      </c>
      <c r="F39" s="19">
        <f t="shared" si="3"/>
        <v>18.901680739119435</v>
      </c>
      <c r="G39" s="19">
        <f t="shared" si="4"/>
        <v>7.5606722956477741</v>
      </c>
      <c r="H39" s="20">
        <f t="shared" si="5"/>
        <v>35.913193404326925</v>
      </c>
    </row>
    <row r="40" spans="1:8" x14ac:dyDescent="0.3">
      <c r="A40" s="8">
        <f t="shared" si="6"/>
        <v>33</v>
      </c>
      <c r="B40" s="18">
        <v>67722.17</v>
      </c>
      <c r="C40" s="18">
        <f t="shared" si="0"/>
        <v>74772.047896999997</v>
      </c>
      <c r="D40" s="18">
        <f t="shared" si="1"/>
        <v>6231.0039914166673</v>
      </c>
      <c r="E40" s="19">
        <f t="shared" si="2"/>
        <v>37.840105211032387</v>
      </c>
      <c r="F40" s="19">
        <f t="shared" si="3"/>
        <v>18.920052605516194</v>
      </c>
      <c r="G40" s="19">
        <f t="shared" si="4"/>
        <v>7.5680210422064773</v>
      </c>
      <c r="H40" s="20">
        <f t="shared" si="5"/>
        <v>35.948099950480767</v>
      </c>
    </row>
    <row r="41" spans="1:8" x14ac:dyDescent="0.3">
      <c r="A41" s="8">
        <f t="shared" si="6"/>
        <v>34</v>
      </c>
      <c r="B41" s="18">
        <v>67783.11</v>
      </c>
      <c r="C41" s="18">
        <f t="shared" si="0"/>
        <v>74839.331751000005</v>
      </c>
      <c r="D41" s="18">
        <f t="shared" si="1"/>
        <v>6236.6109792500001</v>
      </c>
      <c r="E41" s="19">
        <f t="shared" si="2"/>
        <v>37.874155744433203</v>
      </c>
      <c r="F41" s="19">
        <f t="shared" si="3"/>
        <v>18.937077872216602</v>
      </c>
      <c r="G41" s="19">
        <f t="shared" si="4"/>
        <v>7.5748311488866404</v>
      </c>
      <c r="H41" s="20">
        <f t="shared" si="5"/>
        <v>35.980447957211538</v>
      </c>
    </row>
    <row r="42" spans="1:8" x14ac:dyDescent="0.3">
      <c r="A42" s="21">
        <f t="shared" si="6"/>
        <v>35</v>
      </c>
      <c r="B42" s="22">
        <v>67839.48</v>
      </c>
      <c r="C42" s="22">
        <f t="shared" si="0"/>
        <v>74901.569868000006</v>
      </c>
      <c r="D42" s="22">
        <f t="shared" si="1"/>
        <v>6241.7974890000005</v>
      </c>
      <c r="E42" s="23">
        <f t="shared" si="2"/>
        <v>37.905652767206483</v>
      </c>
      <c r="F42" s="23">
        <f t="shared" si="3"/>
        <v>18.952826383603242</v>
      </c>
      <c r="G42" s="23">
        <f t="shared" si="4"/>
        <v>7.5811305534412963</v>
      </c>
      <c r="H42" s="24">
        <f t="shared" si="5"/>
        <v>36.010370128846155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35</v>
      </c>
      <c r="B1" s="1" t="s">
        <v>65</v>
      </c>
    </row>
    <row r="2" spans="1:8" x14ac:dyDescent="0.3">
      <c r="A2" s="4"/>
      <c r="D2" s="3">
        <f>Inhoud!B4</f>
        <v>44896</v>
      </c>
    </row>
    <row r="3" spans="1:8" ht="14.4" x14ac:dyDescent="0.3">
      <c r="A3" s="1"/>
      <c r="B3" s="1"/>
      <c r="C3" s="5" t="s">
        <v>1</v>
      </c>
      <c r="D3" s="37">
        <f>Inhoud!B6</f>
        <v>1.1041000000000001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44896</v>
      </c>
      <c r="D6" s="13">
        <f>C6</f>
        <v>44896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59392.84</v>
      </c>
      <c r="C7" s="18">
        <f t="shared" ref="C7:C42" si="0">B7*$D$3</f>
        <v>65575.634644000005</v>
      </c>
      <c r="D7" s="18">
        <f t="shared" ref="D7:D42" si="1">B7/12*$D$3</f>
        <v>5464.6362203333329</v>
      </c>
      <c r="E7" s="19">
        <f t="shared" ref="E7:E42" si="2">C7/1976</f>
        <v>33.186049921052636</v>
      </c>
      <c r="F7" s="19">
        <f>E7/2</f>
        <v>16.593024960526318</v>
      </c>
      <c r="G7" s="19">
        <f>E7/5</f>
        <v>6.6372099842105268</v>
      </c>
      <c r="H7" s="20">
        <f>C7/2080</f>
        <v>31.526747425000003</v>
      </c>
    </row>
    <row r="8" spans="1:8" x14ac:dyDescent="0.3">
      <c r="A8" s="8">
        <f>A7+1</f>
        <v>1</v>
      </c>
      <c r="B8" s="18">
        <v>59392.84</v>
      </c>
      <c r="C8" s="18">
        <f t="shared" si="0"/>
        <v>65575.634644000005</v>
      </c>
      <c r="D8" s="18">
        <f t="shared" si="1"/>
        <v>5464.6362203333329</v>
      </c>
      <c r="E8" s="19">
        <f t="shared" si="2"/>
        <v>33.186049921052636</v>
      </c>
      <c r="F8" s="19">
        <f t="shared" ref="F8:F42" si="3">E8/2</f>
        <v>16.593024960526318</v>
      </c>
      <c r="G8" s="19">
        <f t="shared" ref="G8:G42" si="4">E8/5</f>
        <v>6.6372099842105268</v>
      </c>
      <c r="H8" s="20">
        <f t="shared" ref="H8:H42" si="5">C8/2080</f>
        <v>31.526747425000003</v>
      </c>
    </row>
    <row r="9" spans="1:8" x14ac:dyDescent="0.3">
      <c r="A9" s="8">
        <f t="shared" ref="A9:A42" si="6">A8+1</f>
        <v>2</v>
      </c>
      <c r="B9" s="18">
        <v>61715.360000000001</v>
      </c>
      <c r="C9" s="18">
        <f t="shared" si="0"/>
        <v>68139.92897600001</v>
      </c>
      <c r="D9" s="18">
        <f t="shared" si="1"/>
        <v>5678.3274146666672</v>
      </c>
      <c r="E9" s="19">
        <f t="shared" si="2"/>
        <v>34.483769724696359</v>
      </c>
      <c r="F9" s="19">
        <f t="shared" si="3"/>
        <v>17.241884862348179</v>
      </c>
      <c r="G9" s="19">
        <f t="shared" si="4"/>
        <v>6.8967539449392721</v>
      </c>
      <c r="H9" s="20">
        <f t="shared" si="5"/>
        <v>32.759581238461543</v>
      </c>
    </row>
    <row r="10" spans="1:8" x14ac:dyDescent="0.3">
      <c r="A10" s="8">
        <f t="shared" si="6"/>
        <v>3</v>
      </c>
      <c r="B10" s="18">
        <v>61715.360000000001</v>
      </c>
      <c r="C10" s="18">
        <f t="shared" si="0"/>
        <v>68139.92897600001</v>
      </c>
      <c r="D10" s="18">
        <f t="shared" si="1"/>
        <v>5678.3274146666672</v>
      </c>
      <c r="E10" s="19">
        <f t="shared" si="2"/>
        <v>34.483769724696359</v>
      </c>
      <c r="F10" s="19">
        <f t="shared" si="3"/>
        <v>17.241884862348179</v>
      </c>
      <c r="G10" s="19">
        <f t="shared" si="4"/>
        <v>6.8967539449392721</v>
      </c>
      <c r="H10" s="20">
        <f t="shared" si="5"/>
        <v>32.759581238461543</v>
      </c>
    </row>
    <row r="11" spans="1:8" x14ac:dyDescent="0.3">
      <c r="A11" s="8">
        <f t="shared" si="6"/>
        <v>4</v>
      </c>
      <c r="B11" s="18">
        <v>64037.87</v>
      </c>
      <c r="C11" s="18">
        <f t="shared" si="0"/>
        <v>70704.21226700001</v>
      </c>
      <c r="D11" s="18">
        <f t="shared" si="1"/>
        <v>5892.0176889166678</v>
      </c>
      <c r="E11" s="19">
        <f t="shared" si="2"/>
        <v>35.781483940789478</v>
      </c>
      <c r="F11" s="19">
        <f t="shared" si="3"/>
        <v>17.890741970394739</v>
      </c>
      <c r="G11" s="19">
        <f t="shared" si="4"/>
        <v>7.1562967881578956</v>
      </c>
      <c r="H11" s="20">
        <f t="shared" si="5"/>
        <v>33.992409743750002</v>
      </c>
    </row>
    <row r="12" spans="1:8" x14ac:dyDescent="0.3">
      <c r="A12" s="8">
        <f t="shared" si="6"/>
        <v>5</v>
      </c>
      <c r="B12" s="18">
        <v>64037.87</v>
      </c>
      <c r="C12" s="18">
        <f t="shared" si="0"/>
        <v>70704.21226700001</v>
      </c>
      <c r="D12" s="18">
        <f t="shared" si="1"/>
        <v>5892.0176889166678</v>
      </c>
      <c r="E12" s="19">
        <f t="shared" si="2"/>
        <v>35.781483940789478</v>
      </c>
      <c r="F12" s="19">
        <f t="shared" si="3"/>
        <v>17.890741970394739</v>
      </c>
      <c r="G12" s="19">
        <f t="shared" si="4"/>
        <v>7.1562967881578956</v>
      </c>
      <c r="H12" s="20">
        <f t="shared" si="5"/>
        <v>33.992409743750002</v>
      </c>
    </row>
    <row r="13" spans="1:8" x14ac:dyDescent="0.3">
      <c r="A13" s="8">
        <f t="shared" si="6"/>
        <v>6</v>
      </c>
      <c r="B13" s="18">
        <v>66359.83</v>
      </c>
      <c r="C13" s="18">
        <f t="shared" si="0"/>
        <v>73267.888303000014</v>
      </c>
      <c r="D13" s="18">
        <f t="shared" si="1"/>
        <v>6105.6573585833339</v>
      </c>
      <c r="E13" s="19">
        <f t="shared" si="2"/>
        <v>37.078890841599197</v>
      </c>
      <c r="F13" s="19">
        <f t="shared" si="3"/>
        <v>18.539445420799598</v>
      </c>
      <c r="G13" s="19">
        <f t="shared" si="4"/>
        <v>7.4157781683198394</v>
      </c>
      <c r="H13" s="20">
        <f t="shared" si="5"/>
        <v>35.224946299519239</v>
      </c>
    </row>
    <row r="14" spans="1:8" x14ac:dyDescent="0.3">
      <c r="A14" s="8">
        <f t="shared" si="6"/>
        <v>7</v>
      </c>
      <c r="B14" s="18">
        <v>66359.83</v>
      </c>
      <c r="C14" s="18">
        <f t="shared" si="0"/>
        <v>73267.888303000014</v>
      </c>
      <c r="D14" s="18">
        <f t="shared" si="1"/>
        <v>6105.6573585833339</v>
      </c>
      <c r="E14" s="19">
        <f t="shared" si="2"/>
        <v>37.078890841599197</v>
      </c>
      <c r="F14" s="19">
        <f t="shared" si="3"/>
        <v>18.539445420799598</v>
      </c>
      <c r="G14" s="19">
        <f t="shared" si="4"/>
        <v>7.4157781683198394</v>
      </c>
      <c r="H14" s="20">
        <f t="shared" si="5"/>
        <v>35.224946299519239</v>
      </c>
    </row>
    <row r="15" spans="1:8" x14ac:dyDescent="0.3">
      <c r="A15" s="8">
        <f t="shared" si="6"/>
        <v>8</v>
      </c>
      <c r="B15" s="18">
        <v>68682.350000000006</v>
      </c>
      <c r="C15" s="18">
        <f t="shared" si="0"/>
        <v>75832.182635000019</v>
      </c>
      <c r="D15" s="18">
        <f t="shared" si="1"/>
        <v>6319.3485529166674</v>
      </c>
      <c r="E15" s="19">
        <f t="shared" si="2"/>
        <v>38.376610645242927</v>
      </c>
      <c r="F15" s="19">
        <f t="shared" si="3"/>
        <v>19.188305322621463</v>
      </c>
      <c r="G15" s="19">
        <f t="shared" si="4"/>
        <v>7.6753221290485856</v>
      </c>
      <c r="H15" s="20">
        <f t="shared" si="5"/>
        <v>36.457780112980778</v>
      </c>
    </row>
    <row r="16" spans="1:8" x14ac:dyDescent="0.3">
      <c r="A16" s="8">
        <f t="shared" si="6"/>
        <v>9</v>
      </c>
      <c r="B16" s="18">
        <v>68682.350000000006</v>
      </c>
      <c r="C16" s="18">
        <f t="shared" si="0"/>
        <v>75832.182635000019</v>
      </c>
      <c r="D16" s="18">
        <f t="shared" si="1"/>
        <v>6319.3485529166674</v>
      </c>
      <c r="E16" s="19">
        <f t="shared" si="2"/>
        <v>38.376610645242927</v>
      </c>
      <c r="F16" s="19">
        <f t="shared" si="3"/>
        <v>19.188305322621463</v>
      </c>
      <c r="G16" s="19">
        <f t="shared" si="4"/>
        <v>7.6753221290485856</v>
      </c>
      <c r="H16" s="20">
        <f t="shared" si="5"/>
        <v>36.457780112980778</v>
      </c>
    </row>
    <row r="17" spans="1:8" x14ac:dyDescent="0.3">
      <c r="A17" s="8">
        <f t="shared" si="6"/>
        <v>10</v>
      </c>
      <c r="B17" s="18">
        <v>71004.86</v>
      </c>
      <c r="C17" s="18">
        <f t="shared" si="0"/>
        <v>78396.465926000004</v>
      </c>
      <c r="D17" s="18">
        <f t="shared" si="1"/>
        <v>6533.038827166667</v>
      </c>
      <c r="E17" s="19">
        <f t="shared" si="2"/>
        <v>39.674324861336032</v>
      </c>
      <c r="F17" s="19">
        <f t="shared" si="3"/>
        <v>19.837162430668016</v>
      </c>
      <c r="G17" s="19">
        <f t="shared" si="4"/>
        <v>7.9348649722672064</v>
      </c>
      <c r="H17" s="20">
        <f t="shared" si="5"/>
        <v>37.690608618269231</v>
      </c>
    </row>
    <row r="18" spans="1:8" x14ac:dyDescent="0.3">
      <c r="A18" s="8">
        <f t="shared" si="6"/>
        <v>11</v>
      </c>
      <c r="B18" s="18">
        <v>71004.86</v>
      </c>
      <c r="C18" s="18">
        <f t="shared" si="0"/>
        <v>78396.465926000004</v>
      </c>
      <c r="D18" s="18">
        <f t="shared" si="1"/>
        <v>6533.038827166667</v>
      </c>
      <c r="E18" s="19">
        <f t="shared" si="2"/>
        <v>39.674324861336032</v>
      </c>
      <c r="F18" s="19">
        <f t="shared" si="3"/>
        <v>19.837162430668016</v>
      </c>
      <c r="G18" s="19">
        <f t="shared" si="4"/>
        <v>7.9348649722672064</v>
      </c>
      <c r="H18" s="20">
        <f t="shared" si="5"/>
        <v>37.690608618269231</v>
      </c>
    </row>
    <row r="19" spans="1:8" x14ac:dyDescent="0.3">
      <c r="A19" s="8">
        <f t="shared" si="6"/>
        <v>12</v>
      </c>
      <c r="B19" s="18">
        <v>73327.360000000001</v>
      </c>
      <c r="C19" s="18">
        <f t="shared" si="0"/>
        <v>80960.738176000013</v>
      </c>
      <c r="D19" s="18">
        <f t="shared" si="1"/>
        <v>6746.7281813333339</v>
      </c>
      <c r="E19" s="19">
        <f t="shared" si="2"/>
        <v>40.972033489878548</v>
      </c>
      <c r="F19" s="19">
        <f t="shared" si="3"/>
        <v>20.486016744939274</v>
      </c>
      <c r="G19" s="19">
        <f t="shared" si="4"/>
        <v>8.19440669797571</v>
      </c>
      <c r="H19" s="20">
        <f t="shared" si="5"/>
        <v>38.923431815384625</v>
      </c>
    </row>
    <row r="20" spans="1:8" x14ac:dyDescent="0.3">
      <c r="A20" s="8">
        <f t="shared" si="6"/>
        <v>13</v>
      </c>
      <c r="B20" s="18">
        <v>73327.360000000001</v>
      </c>
      <c r="C20" s="18">
        <f t="shared" si="0"/>
        <v>80960.738176000013</v>
      </c>
      <c r="D20" s="18">
        <f t="shared" si="1"/>
        <v>6746.7281813333339</v>
      </c>
      <c r="E20" s="19">
        <f t="shared" si="2"/>
        <v>40.972033489878548</v>
      </c>
      <c r="F20" s="19">
        <f t="shared" si="3"/>
        <v>20.486016744939274</v>
      </c>
      <c r="G20" s="19">
        <f t="shared" si="4"/>
        <v>8.19440669797571</v>
      </c>
      <c r="H20" s="20">
        <f t="shared" si="5"/>
        <v>38.923431815384625</v>
      </c>
    </row>
    <row r="21" spans="1:8" x14ac:dyDescent="0.3">
      <c r="A21" s="8">
        <f t="shared" si="6"/>
        <v>14</v>
      </c>
      <c r="B21" s="18">
        <v>75649.87</v>
      </c>
      <c r="C21" s="18">
        <f t="shared" si="0"/>
        <v>83525.021466999999</v>
      </c>
      <c r="D21" s="18">
        <f t="shared" si="1"/>
        <v>6960.4184555833335</v>
      </c>
      <c r="E21" s="19">
        <f t="shared" si="2"/>
        <v>42.26974770597166</v>
      </c>
      <c r="F21" s="19">
        <f t="shared" si="3"/>
        <v>21.13487385298583</v>
      </c>
      <c r="G21" s="19">
        <f t="shared" si="4"/>
        <v>8.4539495411943317</v>
      </c>
      <c r="H21" s="20">
        <f t="shared" si="5"/>
        <v>40.156260320673077</v>
      </c>
    </row>
    <row r="22" spans="1:8" x14ac:dyDescent="0.3">
      <c r="A22" s="8">
        <f t="shared" si="6"/>
        <v>15</v>
      </c>
      <c r="B22" s="18">
        <v>75649.87</v>
      </c>
      <c r="C22" s="18">
        <f t="shared" si="0"/>
        <v>83525.021466999999</v>
      </c>
      <c r="D22" s="18">
        <f t="shared" si="1"/>
        <v>6960.4184555833335</v>
      </c>
      <c r="E22" s="19">
        <f t="shared" si="2"/>
        <v>42.26974770597166</v>
      </c>
      <c r="F22" s="19">
        <f t="shared" si="3"/>
        <v>21.13487385298583</v>
      </c>
      <c r="G22" s="19">
        <f t="shared" si="4"/>
        <v>8.4539495411943317</v>
      </c>
      <c r="H22" s="20">
        <f t="shared" si="5"/>
        <v>40.156260320673077</v>
      </c>
    </row>
    <row r="23" spans="1:8" x14ac:dyDescent="0.3">
      <c r="A23" s="8">
        <f t="shared" si="6"/>
        <v>16</v>
      </c>
      <c r="B23" s="18">
        <v>77972.39</v>
      </c>
      <c r="C23" s="18">
        <f t="shared" si="0"/>
        <v>86089.315799000004</v>
      </c>
      <c r="D23" s="18">
        <f t="shared" si="1"/>
        <v>7174.109649916667</v>
      </c>
      <c r="E23" s="19">
        <f t="shared" si="2"/>
        <v>43.567467509615383</v>
      </c>
      <c r="F23" s="19">
        <f t="shared" si="3"/>
        <v>21.783733754807692</v>
      </c>
      <c r="G23" s="19">
        <f t="shared" si="4"/>
        <v>8.713493501923077</v>
      </c>
      <c r="H23" s="20">
        <f t="shared" si="5"/>
        <v>41.389094134134616</v>
      </c>
    </row>
    <row r="24" spans="1:8" x14ac:dyDescent="0.3">
      <c r="A24" s="8">
        <f t="shared" si="6"/>
        <v>17</v>
      </c>
      <c r="B24" s="18">
        <v>77972.39</v>
      </c>
      <c r="C24" s="18">
        <f t="shared" si="0"/>
        <v>86089.315799000004</v>
      </c>
      <c r="D24" s="18">
        <f t="shared" si="1"/>
        <v>7174.109649916667</v>
      </c>
      <c r="E24" s="19">
        <f t="shared" si="2"/>
        <v>43.567467509615383</v>
      </c>
      <c r="F24" s="19">
        <f t="shared" si="3"/>
        <v>21.783733754807692</v>
      </c>
      <c r="G24" s="19">
        <f t="shared" si="4"/>
        <v>8.713493501923077</v>
      </c>
      <c r="H24" s="20">
        <f t="shared" si="5"/>
        <v>41.389094134134616</v>
      </c>
    </row>
    <row r="25" spans="1:8" x14ac:dyDescent="0.3">
      <c r="A25" s="8">
        <f t="shared" si="6"/>
        <v>18</v>
      </c>
      <c r="B25" s="18">
        <v>80294.899999999994</v>
      </c>
      <c r="C25" s="18">
        <f t="shared" si="0"/>
        <v>88653.599090000003</v>
      </c>
      <c r="D25" s="18">
        <f t="shared" si="1"/>
        <v>7387.7999241666666</v>
      </c>
      <c r="E25" s="19">
        <f t="shared" si="2"/>
        <v>44.865181725708503</v>
      </c>
      <c r="F25" s="19">
        <f t="shared" si="3"/>
        <v>22.432590862854251</v>
      </c>
      <c r="G25" s="19">
        <f t="shared" si="4"/>
        <v>8.9730363451417006</v>
      </c>
      <c r="H25" s="20">
        <f t="shared" si="5"/>
        <v>42.621922639423076</v>
      </c>
    </row>
    <row r="26" spans="1:8" x14ac:dyDescent="0.3">
      <c r="A26" s="8">
        <f t="shared" si="6"/>
        <v>19</v>
      </c>
      <c r="B26" s="18">
        <v>80294.899999999994</v>
      </c>
      <c r="C26" s="18">
        <f t="shared" si="0"/>
        <v>88653.599090000003</v>
      </c>
      <c r="D26" s="18">
        <f t="shared" si="1"/>
        <v>7387.7999241666666</v>
      </c>
      <c r="E26" s="19">
        <f t="shared" si="2"/>
        <v>44.865181725708503</v>
      </c>
      <c r="F26" s="19">
        <f t="shared" si="3"/>
        <v>22.432590862854251</v>
      </c>
      <c r="G26" s="19">
        <f t="shared" si="4"/>
        <v>8.9730363451417006</v>
      </c>
      <c r="H26" s="20">
        <f t="shared" si="5"/>
        <v>42.621922639423076</v>
      </c>
    </row>
    <row r="27" spans="1:8" x14ac:dyDescent="0.3">
      <c r="A27" s="8">
        <f t="shared" si="6"/>
        <v>20</v>
      </c>
      <c r="B27" s="18">
        <v>82617.42</v>
      </c>
      <c r="C27" s="18">
        <f t="shared" si="0"/>
        <v>91217.893422000008</v>
      </c>
      <c r="D27" s="18">
        <f t="shared" si="1"/>
        <v>7601.4911185000001</v>
      </c>
      <c r="E27" s="19">
        <f t="shared" si="2"/>
        <v>46.162901529352233</v>
      </c>
      <c r="F27" s="19">
        <f t="shared" si="3"/>
        <v>23.081450764676116</v>
      </c>
      <c r="G27" s="19">
        <f t="shared" si="4"/>
        <v>9.2325803058704459</v>
      </c>
      <c r="H27" s="20">
        <f t="shared" si="5"/>
        <v>43.854756452884622</v>
      </c>
    </row>
    <row r="28" spans="1:8" x14ac:dyDescent="0.3">
      <c r="A28" s="8">
        <f t="shared" si="6"/>
        <v>21</v>
      </c>
      <c r="B28" s="18">
        <v>82617.42</v>
      </c>
      <c r="C28" s="18">
        <f t="shared" si="0"/>
        <v>91217.893422000008</v>
      </c>
      <c r="D28" s="18">
        <f t="shared" si="1"/>
        <v>7601.4911185000001</v>
      </c>
      <c r="E28" s="19">
        <f t="shared" si="2"/>
        <v>46.162901529352233</v>
      </c>
      <c r="F28" s="19">
        <f t="shared" si="3"/>
        <v>23.081450764676116</v>
      </c>
      <c r="G28" s="19">
        <f t="shared" si="4"/>
        <v>9.2325803058704459</v>
      </c>
      <c r="H28" s="20">
        <f t="shared" si="5"/>
        <v>43.854756452884622</v>
      </c>
    </row>
    <row r="29" spans="1:8" x14ac:dyDescent="0.3">
      <c r="A29" s="8">
        <f t="shared" si="6"/>
        <v>22</v>
      </c>
      <c r="B29" s="18">
        <v>84939.38</v>
      </c>
      <c r="C29" s="18">
        <f t="shared" si="0"/>
        <v>93781.569458000013</v>
      </c>
      <c r="D29" s="18">
        <f t="shared" si="1"/>
        <v>7815.1307881666671</v>
      </c>
      <c r="E29" s="19">
        <f t="shared" si="2"/>
        <v>47.460308430161952</v>
      </c>
      <c r="F29" s="19">
        <f t="shared" si="3"/>
        <v>23.730154215080976</v>
      </c>
      <c r="G29" s="19">
        <f t="shared" si="4"/>
        <v>9.4920616860323896</v>
      </c>
      <c r="H29" s="20">
        <f t="shared" si="5"/>
        <v>45.087293008653852</v>
      </c>
    </row>
    <row r="30" spans="1:8" x14ac:dyDescent="0.3">
      <c r="A30" s="8">
        <f t="shared" si="6"/>
        <v>23</v>
      </c>
      <c r="B30" s="18">
        <v>84939.38</v>
      </c>
      <c r="C30" s="18">
        <f t="shared" si="0"/>
        <v>93781.569458000013</v>
      </c>
      <c r="D30" s="18">
        <f t="shared" si="1"/>
        <v>7815.1307881666671</v>
      </c>
      <c r="E30" s="19">
        <f t="shared" si="2"/>
        <v>47.460308430161952</v>
      </c>
      <c r="F30" s="19">
        <f t="shared" si="3"/>
        <v>23.730154215080976</v>
      </c>
      <c r="G30" s="19">
        <f t="shared" si="4"/>
        <v>9.4920616860323896</v>
      </c>
      <c r="H30" s="20">
        <f t="shared" si="5"/>
        <v>45.087293008653852</v>
      </c>
    </row>
    <row r="31" spans="1:8" x14ac:dyDescent="0.3">
      <c r="A31" s="8">
        <f t="shared" si="6"/>
        <v>24</v>
      </c>
      <c r="B31" s="18">
        <v>84939.38</v>
      </c>
      <c r="C31" s="18">
        <f t="shared" si="0"/>
        <v>93781.569458000013</v>
      </c>
      <c r="D31" s="18">
        <f t="shared" si="1"/>
        <v>7815.1307881666671</v>
      </c>
      <c r="E31" s="19">
        <f t="shared" si="2"/>
        <v>47.460308430161952</v>
      </c>
      <c r="F31" s="19">
        <f t="shared" si="3"/>
        <v>23.730154215080976</v>
      </c>
      <c r="G31" s="19">
        <f t="shared" si="4"/>
        <v>9.4920616860323896</v>
      </c>
      <c r="H31" s="20">
        <f t="shared" si="5"/>
        <v>45.087293008653852</v>
      </c>
    </row>
    <row r="32" spans="1:8" x14ac:dyDescent="0.3">
      <c r="A32" s="8">
        <f t="shared" si="6"/>
        <v>25</v>
      </c>
      <c r="B32" s="18">
        <v>85093.48</v>
      </c>
      <c r="C32" s="18">
        <f t="shared" si="0"/>
        <v>93951.711267999999</v>
      </c>
      <c r="D32" s="18">
        <f t="shared" si="1"/>
        <v>7829.3092723333339</v>
      </c>
      <c r="E32" s="19">
        <f t="shared" si="2"/>
        <v>47.546412585020242</v>
      </c>
      <c r="F32" s="19">
        <f t="shared" si="3"/>
        <v>23.773206292510121</v>
      </c>
      <c r="G32" s="19">
        <f t="shared" si="4"/>
        <v>9.5092825170040491</v>
      </c>
      <c r="H32" s="20">
        <f t="shared" si="5"/>
        <v>45.169091955769233</v>
      </c>
    </row>
    <row r="33" spans="1:8" x14ac:dyDescent="0.3">
      <c r="A33" s="8">
        <f t="shared" si="6"/>
        <v>26</v>
      </c>
      <c r="B33" s="18">
        <v>85236.27</v>
      </c>
      <c r="C33" s="18">
        <f t="shared" si="0"/>
        <v>94109.365707000004</v>
      </c>
      <c r="D33" s="18">
        <f t="shared" si="1"/>
        <v>7842.447142250001</v>
      </c>
      <c r="E33" s="19">
        <f t="shared" si="2"/>
        <v>47.626197220141705</v>
      </c>
      <c r="F33" s="19">
        <f t="shared" si="3"/>
        <v>23.813098610070853</v>
      </c>
      <c r="G33" s="19">
        <f t="shared" si="4"/>
        <v>9.5252394440283403</v>
      </c>
      <c r="H33" s="20">
        <f t="shared" si="5"/>
        <v>45.244887359134616</v>
      </c>
    </row>
    <row r="34" spans="1:8" x14ac:dyDescent="0.3">
      <c r="A34" s="8">
        <f t="shared" si="6"/>
        <v>27</v>
      </c>
      <c r="B34" s="18">
        <v>85368.56</v>
      </c>
      <c r="C34" s="18">
        <f t="shared" si="0"/>
        <v>94255.427095999999</v>
      </c>
      <c r="D34" s="18">
        <f t="shared" si="1"/>
        <v>7854.6189246666663</v>
      </c>
      <c r="E34" s="19">
        <f t="shared" si="2"/>
        <v>47.700114927125504</v>
      </c>
      <c r="F34" s="19">
        <f t="shared" si="3"/>
        <v>23.850057463562752</v>
      </c>
      <c r="G34" s="19">
        <f t="shared" si="4"/>
        <v>9.5400229854251002</v>
      </c>
      <c r="H34" s="20">
        <f t="shared" si="5"/>
        <v>45.315109180769234</v>
      </c>
    </row>
    <row r="35" spans="1:8" x14ac:dyDescent="0.3">
      <c r="A35" s="8">
        <f t="shared" si="6"/>
        <v>28</v>
      </c>
      <c r="B35" s="18">
        <v>85491.13</v>
      </c>
      <c r="C35" s="18">
        <f t="shared" si="0"/>
        <v>94390.756633000012</v>
      </c>
      <c r="D35" s="18">
        <f t="shared" si="1"/>
        <v>7865.8963860833346</v>
      </c>
      <c r="E35" s="19">
        <f t="shared" si="2"/>
        <v>47.768601534919036</v>
      </c>
      <c r="F35" s="19">
        <f t="shared" si="3"/>
        <v>23.884300767459518</v>
      </c>
      <c r="G35" s="19">
        <f t="shared" si="4"/>
        <v>9.5537203069838075</v>
      </c>
      <c r="H35" s="20">
        <f t="shared" si="5"/>
        <v>45.380171458173081</v>
      </c>
    </row>
    <row r="36" spans="1:8" x14ac:dyDescent="0.3">
      <c r="A36" s="8">
        <f t="shared" si="6"/>
        <v>29</v>
      </c>
      <c r="B36" s="18">
        <v>85604.62</v>
      </c>
      <c r="C36" s="18">
        <f t="shared" si="0"/>
        <v>94516.060941999996</v>
      </c>
      <c r="D36" s="18">
        <f t="shared" si="1"/>
        <v>7876.3384118333342</v>
      </c>
      <c r="E36" s="19">
        <f t="shared" si="2"/>
        <v>47.832014646761131</v>
      </c>
      <c r="F36" s="19">
        <f t="shared" si="3"/>
        <v>23.916007323380565</v>
      </c>
      <c r="G36" s="19">
        <f t="shared" si="4"/>
        <v>9.5664029293522255</v>
      </c>
      <c r="H36" s="20">
        <f t="shared" si="5"/>
        <v>45.440413914423075</v>
      </c>
    </row>
    <row r="37" spans="1:8" x14ac:dyDescent="0.3">
      <c r="A37" s="8">
        <f t="shared" si="6"/>
        <v>30</v>
      </c>
      <c r="B37" s="18">
        <v>85709.84</v>
      </c>
      <c r="C37" s="18">
        <f t="shared" si="0"/>
        <v>94632.234343999997</v>
      </c>
      <c r="D37" s="18">
        <f t="shared" si="1"/>
        <v>7886.0195286666676</v>
      </c>
      <c r="E37" s="19">
        <f t="shared" si="2"/>
        <v>47.890806854251011</v>
      </c>
      <c r="F37" s="19">
        <f t="shared" si="3"/>
        <v>23.945403427125505</v>
      </c>
      <c r="G37" s="19">
        <f t="shared" si="4"/>
        <v>9.5781613708502018</v>
      </c>
      <c r="H37" s="20">
        <f t="shared" si="5"/>
        <v>45.496266511538458</v>
      </c>
    </row>
    <row r="38" spans="1:8" x14ac:dyDescent="0.3">
      <c r="A38" s="8">
        <f t="shared" si="6"/>
        <v>31</v>
      </c>
      <c r="B38" s="18">
        <v>85807.21</v>
      </c>
      <c r="C38" s="18">
        <f t="shared" si="0"/>
        <v>94739.740561000013</v>
      </c>
      <c r="D38" s="18">
        <f t="shared" si="1"/>
        <v>7894.9783800833347</v>
      </c>
      <c r="E38" s="19">
        <f t="shared" si="2"/>
        <v>47.94521283451418</v>
      </c>
      <c r="F38" s="19">
        <f t="shared" si="3"/>
        <v>23.97260641725709</v>
      </c>
      <c r="G38" s="19">
        <f t="shared" si="4"/>
        <v>9.5890425669028367</v>
      </c>
      <c r="H38" s="20">
        <f t="shared" si="5"/>
        <v>45.547952192788465</v>
      </c>
    </row>
    <row r="39" spans="1:8" x14ac:dyDescent="0.3">
      <c r="A39" s="8">
        <f t="shared" si="6"/>
        <v>32</v>
      </c>
      <c r="B39" s="18">
        <v>85897.41</v>
      </c>
      <c r="C39" s="18">
        <f t="shared" si="0"/>
        <v>94839.330381000007</v>
      </c>
      <c r="D39" s="18">
        <f t="shared" si="1"/>
        <v>7903.2775317500009</v>
      </c>
      <c r="E39" s="19">
        <f t="shared" si="2"/>
        <v>47.995612540991907</v>
      </c>
      <c r="F39" s="19">
        <f t="shared" si="3"/>
        <v>23.997806270495953</v>
      </c>
      <c r="G39" s="19">
        <f t="shared" si="4"/>
        <v>9.5991225081983806</v>
      </c>
      <c r="H39" s="20">
        <f t="shared" si="5"/>
        <v>45.595831913942312</v>
      </c>
    </row>
    <row r="40" spans="1:8" x14ac:dyDescent="0.3">
      <c r="A40" s="8">
        <f t="shared" si="6"/>
        <v>33</v>
      </c>
      <c r="B40" s="18">
        <v>85980.9</v>
      </c>
      <c r="C40" s="18">
        <f t="shared" si="0"/>
        <v>94931.511689999999</v>
      </c>
      <c r="D40" s="18">
        <f t="shared" si="1"/>
        <v>7910.9593075000003</v>
      </c>
      <c r="E40" s="19">
        <f t="shared" si="2"/>
        <v>48.042263001012145</v>
      </c>
      <c r="F40" s="19">
        <f t="shared" si="3"/>
        <v>24.021131500506073</v>
      </c>
      <c r="G40" s="19">
        <f t="shared" si="4"/>
        <v>9.6084526002024297</v>
      </c>
      <c r="H40" s="20">
        <f t="shared" si="5"/>
        <v>45.640149850961535</v>
      </c>
    </row>
    <row r="41" spans="1:8" x14ac:dyDescent="0.3">
      <c r="A41" s="8">
        <f t="shared" si="6"/>
        <v>34</v>
      </c>
      <c r="B41" s="18">
        <v>86058.26</v>
      </c>
      <c r="C41" s="18">
        <f t="shared" si="0"/>
        <v>95016.924866000001</v>
      </c>
      <c r="D41" s="18">
        <f t="shared" si="1"/>
        <v>7918.0770721666668</v>
      </c>
      <c r="E41" s="19">
        <f t="shared" si="2"/>
        <v>48.085488292510121</v>
      </c>
      <c r="F41" s="19">
        <f t="shared" si="3"/>
        <v>24.04274414625506</v>
      </c>
      <c r="G41" s="19">
        <f t="shared" si="4"/>
        <v>9.6170976585020238</v>
      </c>
      <c r="H41" s="20">
        <f t="shared" si="5"/>
        <v>45.681213877884616</v>
      </c>
    </row>
    <row r="42" spans="1:8" x14ac:dyDescent="0.3">
      <c r="A42" s="21">
        <f t="shared" si="6"/>
        <v>35</v>
      </c>
      <c r="B42" s="22">
        <v>86129.83</v>
      </c>
      <c r="C42" s="22">
        <f t="shared" si="0"/>
        <v>95095.945303000015</v>
      </c>
      <c r="D42" s="22">
        <f t="shared" si="1"/>
        <v>7924.662108583334</v>
      </c>
      <c r="E42" s="23">
        <f t="shared" si="2"/>
        <v>48.125478392206489</v>
      </c>
      <c r="F42" s="23">
        <f t="shared" si="3"/>
        <v>24.062739196103244</v>
      </c>
      <c r="G42" s="23">
        <f t="shared" si="4"/>
        <v>9.6250956784412978</v>
      </c>
      <c r="H42" s="24">
        <f t="shared" si="5"/>
        <v>45.719204472596161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H20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42</v>
      </c>
      <c r="B1" s="1" t="s">
        <v>66</v>
      </c>
    </row>
    <row r="2" spans="1:8" x14ac:dyDescent="0.3">
      <c r="A2" s="4"/>
      <c r="D2" s="3">
        <f>Inhoud!B4</f>
        <v>44896</v>
      </c>
    </row>
    <row r="3" spans="1:8" ht="14.4" x14ac:dyDescent="0.3">
      <c r="A3" s="1"/>
      <c r="B3" s="1"/>
      <c r="C3" s="5" t="s">
        <v>1</v>
      </c>
      <c r="D3" s="37">
        <f>Inhoud!B6</f>
        <v>1.1041000000000001</v>
      </c>
    </row>
    <row r="4" spans="1:8" x14ac:dyDescent="0.3">
      <c r="B4" s="47" t="s">
        <v>2</v>
      </c>
      <c r="C4" s="48"/>
      <c r="D4" s="33" t="s">
        <v>3</v>
      </c>
      <c r="E4" s="47" t="s">
        <v>4</v>
      </c>
      <c r="F4" s="49"/>
      <c r="G4" s="49"/>
      <c r="H4" s="48"/>
    </row>
    <row r="5" spans="1:8" x14ac:dyDescent="0.3"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2"/>
      <c r="B6" s="27" t="str">
        <f>'L4'!$B$6</f>
        <v>basis 01/01/2022</v>
      </c>
      <c r="C6" s="13">
        <f>D2</f>
        <v>44896</v>
      </c>
      <c r="D6" s="13">
        <f>C6</f>
        <v>44896</v>
      </c>
      <c r="E6" s="14">
        <v>1</v>
      </c>
      <c r="F6" s="15">
        <v>0.5</v>
      </c>
      <c r="G6" s="16">
        <v>0.2</v>
      </c>
      <c r="H6" s="12"/>
    </row>
    <row r="7" spans="1:8" x14ac:dyDescent="0.3">
      <c r="B7" s="18"/>
      <c r="C7" s="18"/>
      <c r="D7" s="18"/>
      <c r="E7" s="19"/>
      <c r="F7" s="19"/>
      <c r="G7" s="19"/>
      <c r="H7" s="20"/>
    </row>
    <row r="8" spans="1:8" x14ac:dyDescent="0.3">
      <c r="B8" s="18">
        <v>23133.23</v>
      </c>
      <c r="C8" s="18">
        <f t="shared" ref="C8" si="0">B8*$D$3</f>
        <v>25541.399243</v>
      </c>
      <c r="D8" s="18">
        <f t="shared" ref="D8" si="1">B8/12*$D$3</f>
        <v>2128.449936916667</v>
      </c>
      <c r="E8" s="19">
        <f t="shared" ref="E8" si="2">C8/1976</f>
        <v>12.925809333502023</v>
      </c>
      <c r="F8" s="19">
        <f t="shared" ref="F8" si="3">E8/2</f>
        <v>6.4629046667510117</v>
      </c>
      <c r="G8" s="19">
        <f t="shared" ref="G8" si="4">E8/5</f>
        <v>2.5851618667004046</v>
      </c>
      <c r="H8" s="20">
        <f t="shared" ref="H8" si="5">C8/2080</f>
        <v>12.279518866826923</v>
      </c>
    </row>
    <row r="9" spans="1:8" x14ac:dyDescent="0.3">
      <c r="B9" s="22"/>
      <c r="C9" s="22"/>
      <c r="D9" s="22"/>
      <c r="E9" s="23"/>
      <c r="F9" s="23"/>
      <c r="G9" s="23"/>
      <c r="H9" s="24"/>
    </row>
    <row r="14" spans="1:8" ht="14.4" x14ac:dyDescent="0.3">
      <c r="A14" s="1" t="s">
        <v>75</v>
      </c>
    </row>
    <row r="16" spans="1:8" x14ac:dyDescent="0.3">
      <c r="B16" s="33" t="s">
        <v>73</v>
      </c>
      <c r="C16" s="38" t="s">
        <v>74</v>
      </c>
    </row>
    <row r="17" spans="2:3" x14ac:dyDescent="0.3">
      <c r="B17" s="39"/>
      <c r="C17" s="40">
        <f>+D2</f>
        <v>44896</v>
      </c>
    </row>
    <row r="18" spans="2:3" x14ac:dyDescent="0.3">
      <c r="B18" s="41"/>
      <c r="C18" s="42"/>
    </row>
    <row r="19" spans="2:3" x14ac:dyDescent="0.3">
      <c r="B19" s="46">
        <v>29.625599999999999</v>
      </c>
      <c r="C19" s="45">
        <f>B19*1.4002*D3</f>
        <v>45.800016868991996</v>
      </c>
    </row>
    <row r="20" spans="2:3" x14ac:dyDescent="0.3">
      <c r="B20" s="43"/>
      <c r="C20" s="44"/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9</v>
      </c>
      <c r="B1" s="1" t="s">
        <v>47</v>
      </c>
    </row>
    <row r="2" spans="1:8" x14ac:dyDescent="0.3">
      <c r="A2" s="4"/>
      <c r="D2" s="3">
        <f>Inhoud!B4</f>
        <v>44896</v>
      </c>
    </row>
    <row r="3" spans="1:8" ht="14.4" x14ac:dyDescent="0.3">
      <c r="A3" s="1"/>
      <c r="B3" s="1"/>
      <c r="C3" s="5" t="s">
        <v>1</v>
      </c>
      <c r="D3" s="37">
        <f>Inhoud!B6</f>
        <v>1.1041000000000001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44896</v>
      </c>
      <c r="D6" s="13">
        <f>C6</f>
        <v>44896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23642.75</v>
      </c>
      <c r="C7" s="18">
        <f t="shared" ref="C7:C42" si="0">B7*$D$3</f>
        <v>26103.960275000001</v>
      </c>
      <c r="D7" s="18">
        <f t="shared" ref="D7:D42" si="1">B7/12*$D$3</f>
        <v>2175.3300229166671</v>
      </c>
      <c r="E7" s="19">
        <f t="shared" ref="E7:E42" si="2">C7/1976</f>
        <v>13.210506212044535</v>
      </c>
      <c r="F7" s="19">
        <f>E7/2</f>
        <v>6.6052531060222677</v>
      </c>
      <c r="G7" s="19">
        <f>E7/5</f>
        <v>2.642101242408907</v>
      </c>
      <c r="H7" s="20">
        <f>C7/2080</f>
        <v>12.549980901442309</v>
      </c>
    </row>
    <row r="8" spans="1:8" x14ac:dyDescent="0.3">
      <c r="A8" s="8">
        <f>A7+1</f>
        <v>1</v>
      </c>
      <c r="B8" s="18">
        <v>24549.13</v>
      </c>
      <c r="C8" s="18">
        <f t="shared" si="0"/>
        <v>27104.694433000004</v>
      </c>
      <c r="D8" s="18">
        <f t="shared" si="1"/>
        <v>2258.7245360833335</v>
      </c>
      <c r="E8" s="19">
        <f t="shared" si="2"/>
        <v>13.716950623987856</v>
      </c>
      <c r="F8" s="19">
        <f t="shared" ref="F8:F42" si="3">E8/2</f>
        <v>6.8584753119939279</v>
      </c>
      <c r="G8" s="19">
        <f t="shared" ref="G8:G42" si="4">E8/5</f>
        <v>2.7433901247975712</v>
      </c>
      <c r="H8" s="20">
        <f t="shared" ref="H8:H42" si="5">C8/2080</f>
        <v>13.031103092788463</v>
      </c>
    </row>
    <row r="9" spans="1:8" x14ac:dyDescent="0.3">
      <c r="A9" s="8">
        <f t="shared" ref="A9:A42" si="6">A8+1</f>
        <v>2</v>
      </c>
      <c r="B9" s="18">
        <v>25465.33</v>
      </c>
      <c r="C9" s="18">
        <f t="shared" si="0"/>
        <v>28116.270853000005</v>
      </c>
      <c r="D9" s="18">
        <f t="shared" si="1"/>
        <v>2343.0225710833338</v>
      </c>
      <c r="E9" s="19">
        <f t="shared" si="2"/>
        <v>14.228882010627533</v>
      </c>
      <c r="F9" s="19">
        <f t="shared" si="3"/>
        <v>7.1144410053137666</v>
      </c>
      <c r="G9" s="19">
        <f t="shared" si="4"/>
        <v>2.8457764021255065</v>
      </c>
      <c r="H9" s="20">
        <f t="shared" si="5"/>
        <v>13.517437910096156</v>
      </c>
    </row>
    <row r="10" spans="1:8" x14ac:dyDescent="0.3">
      <c r="A10" s="8">
        <f t="shared" si="6"/>
        <v>3</v>
      </c>
      <c r="B10" s="18">
        <v>26381.56</v>
      </c>
      <c r="C10" s="18">
        <f t="shared" si="0"/>
        <v>29127.880396000004</v>
      </c>
      <c r="D10" s="18">
        <f t="shared" si="1"/>
        <v>2427.323366333334</v>
      </c>
      <c r="E10" s="19">
        <f t="shared" si="2"/>
        <v>14.74083015991903</v>
      </c>
      <c r="F10" s="19">
        <f t="shared" si="3"/>
        <v>7.3704150799595149</v>
      </c>
      <c r="G10" s="19">
        <f t="shared" si="4"/>
        <v>2.9481660319838059</v>
      </c>
      <c r="H10" s="20">
        <f t="shared" si="5"/>
        <v>14.003788651923079</v>
      </c>
    </row>
    <row r="11" spans="1:8" x14ac:dyDescent="0.3">
      <c r="A11" s="8">
        <f t="shared" si="6"/>
        <v>4</v>
      </c>
      <c r="B11" s="18">
        <v>27297.759999999998</v>
      </c>
      <c r="C11" s="18">
        <f t="shared" si="0"/>
        <v>30139.456816000002</v>
      </c>
      <c r="D11" s="18">
        <f t="shared" si="1"/>
        <v>2511.6214013333333</v>
      </c>
      <c r="E11" s="19">
        <f t="shared" si="2"/>
        <v>15.252761546558705</v>
      </c>
      <c r="F11" s="19">
        <f t="shared" si="3"/>
        <v>7.6263807732793527</v>
      </c>
      <c r="G11" s="19">
        <f t="shared" si="4"/>
        <v>3.0505523093117413</v>
      </c>
      <c r="H11" s="20">
        <f t="shared" si="5"/>
        <v>14.49012346923077</v>
      </c>
    </row>
    <row r="12" spans="1:8" x14ac:dyDescent="0.3">
      <c r="A12" s="8">
        <f t="shared" si="6"/>
        <v>5</v>
      </c>
      <c r="B12" s="18">
        <v>27297.759999999998</v>
      </c>
      <c r="C12" s="18">
        <f t="shared" si="0"/>
        <v>30139.456816000002</v>
      </c>
      <c r="D12" s="18">
        <f t="shared" si="1"/>
        <v>2511.6214013333333</v>
      </c>
      <c r="E12" s="19">
        <f t="shared" si="2"/>
        <v>15.252761546558705</v>
      </c>
      <c r="F12" s="19">
        <f t="shared" si="3"/>
        <v>7.6263807732793527</v>
      </c>
      <c r="G12" s="19">
        <f t="shared" si="4"/>
        <v>3.0505523093117413</v>
      </c>
      <c r="H12" s="20">
        <f t="shared" si="5"/>
        <v>14.49012346923077</v>
      </c>
    </row>
    <row r="13" spans="1:8" x14ac:dyDescent="0.3">
      <c r="A13" s="8">
        <f t="shared" si="6"/>
        <v>6</v>
      </c>
      <c r="B13" s="18">
        <v>28603.55</v>
      </c>
      <c r="C13" s="18">
        <f t="shared" si="0"/>
        <v>31581.179555000002</v>
      </c>
      <c r="D13" s="18">
        <f t="shared" si="1"/>
        <v>2631.7649629166667</v>
      </c>
      <c r="E13" s="19">
        <f t="shared" si="2"/>
        <v>15.982378317307694</v>
      </c>
      <c r="F13" s="19">
        <f t="shared" si="3"/>
        <v>7.9911891586538468</v>
      </c>
      <c r="G13" s="19">
        <f t="shared" si="4"/>
        <v>3.1964756634615386</v>
      </c>
      <c r="H13" s="20">
        <f t="shared" si="5"/>
        <v>15.183259401442308</v>
      </c>
    </row>
    <row r="14" spans="1:8" x14ac:dyDescent="0.3">
      <c r="A14" s="8">
        <f t="shared" si="6"/>
        <v>7</v>
      </c>
      <c r="B14" s="18">
        <v>28603.55</v>
      </c>
      <c r="C14" s="18">
        <f t="shared" si="0"/>
        <v>31581.179555000002</v>
      </c>
      <c r="D14" s="18">
        <f t="shared" si="1"/>
        <v>2631.7649629166667</v>
      </c>
      <c r="E14" s="19">
        <f t="shared" si="2"/>
        <v>15.982378317307694</v>
      </c>
      <c r="F14" s="19">
        <f t="shared" si="3"/>
        <v>7.9911891586538468</v>
      </c>
      <c r="G14" s="19">
        <f t="shared" si="4"/>
        <v>3.1964756634615386</v>
      </c>
      <c r="H14" s="20">
        <f t="shared" si="5"/>
        <v>15.183259401442308</v>
      </c>
    </row>
    <row r="15" spans="1:8" x14ac:dyDescent="0.3">
      <c r="A15" s="8">
        <f t="shared" si="6"/>
        <v>8</v>
      </c>
      <c r="B15" s="18">
        <v>29736.12</v>
      </c>
      <c r="C15" s="18">
        <f t="shared" si="0"/>
        <v>32831.650092000003</v>
      </c>
      <c r="D15" s="18">
        <f t="shared" si="1"/>
        <v>2735.9708409999998</v>
      </c>
      <c r="E15" s="19">
        <f t="shared" si="2"/>
        <v>16.61520753643725</v>
      </c>
      <c r="F15" s="19">
        <f t="shared" si="3"/>
        <v>8.307603768218625</v>
      </c>
      <c r="G15" s="19">
        <f t="shared" si="4"/>
        <v>3.3230415072874502</v>
      </c>
      <c r="H15" s="20">
        <f t="shared" si="5"/>
        <v>15.784447159615386</v>
      </c>
    </row>
    <row r="16" spans="1:8" x14ac:dyDescent="0.3">
      <c r="A16" s="8">
        <f t="shared" si="6"/>
        <v>9</v>
      </c>
      <c r="B16" s="18">
        <v>29736.12</v>
      </c>
      <c r="C16" s="18">
        <f t="shared" si="0"/>
        <v>32831.650092000003</v>
      </c>
      <c r="D16" s="18">
        <f t="shared" si="1"/>
        <v>2735.9708409999998</v>
      </c>
      <c r="E16" s="19">
        <f t="shared" si="2"/>
        <v>16.61520753643725</v>
      </c>
      <c r="F16" s="19">
        <f t="shared" si="3"/>
        <v>8.307603768218625</v>
      </c>
      <c r="G16" s="19">
        <f t="shared" si="4"/>
        <v>3.3230415072874502</v>
      </c>
      <c r="H16" s="20">
        <f t="shared" si="5"/>
        <v>15.784447159615386</v>
      </c>
    </row>
    <row r="17" spans="1:8" x14ac:dyDescent="0.3">
      <c r="A17" s="8">
        <f t="shared" si="6"/>
        <v>10</v>
      </c>
      <c r="B17" s="18">
        <v>30565.13</v>
      </c>
      <c r="C17" s="18">
        <f t="shared" si="0"/>
        <v>33746.960033000003</v>
      </c>
      <c r="D17" s="18">
        <f t="shared" si="1"/>
        <v>2812.2466694166669</v>
      </c>
      <c r="E17" s="19">
        <f t="shared" si="2"/>
        <v>17.078421069331984</v>
      </c>
      <c r="F17" s="19">
        <f t="shared" si="3"/>
        <v>8.5392105346659921</v>
      </c>
      <c r="G17" s="19">
        <f t="shared" si="4"/>
        <v>3.4156842138663968</v>
      </c>
      <c r="H17" s="20">
        <f t="shared" si="5"/>
        <v>16.224500015865384</v>
      </c>
    </row>
    <row r="18" spans="1:8" x14ac:dyDescent="0.3">
      <c r="A18" s="8">
        <f t="shared" si="6"/>
        <v>11</v>
      </c>
      <c r="B18" s="18">
        <v>30565.13</v>
      </c>
      <c r="C18" s="18">
        <f t="shared" si="0"/>
        <v>33746.960033000003</v>
      </c>
      <c r="D18" s="18">
        <f t="shared" si="1"/>
        <v>2812.2466694166669</v>
      </c>
      <c r="E18" s="19">
        <f t="shared" si="2"/>
        <v>17.078421069331984</v>
      </c>
      <c r="F18" s="19">
        <f t="shared" si="3"/>
        <v>8.5392105346659921</v>
      </c>
      <c r="G18" s="19">
        <f t="shared" si="4"/>
        <v>3.4156842138663968</v>
      </c>
      <c r="H18" s="20">
        <f t="shared" si="5"/>
        <v>16.224500015865384</v>
      </c>
    </row>
    <row r="19" spans="1:8" x14ac:dyDescent="0.3">
      <c r="A19" s="8">
        <f t="shared" si="6"/>
        <v>12</v>
      </c>
      <c r="B19" s="18">
        <v>31870.94</v>
      </c>
      <c r="C19" s="18">
        <f t="shared" si="0"/>
        <v>35188.704854000003</v>
      </c>
      <c r="D19" s="18">
        <f t="shared" si="1"/>
        <v>2932.3920711666665</v>
      </c>
      <c r="E19" s="19">
        <f t="shared" si="2"/>
        <v>17.808049015182188</v>
      </c>
      <c r="F19" s="19">
        <f t="shared" si="3"/>
        <v>8.9040245075910942</v>
      </c>
      <c r="G19" s="19">
        <f t="shared" si="4"/>
        <v>3.5616098030364376</v>
      </c>
      <c r="H19" s="20">
        <f t="shared" si="5"/>
        <v>16.91764656442308</v>
      </c>
    </row>
    <row r="20" spans="1:8" x14ac:dyDescent="0.3">
      <c r="A20" s="8">
        <f t="shared" si="6"/>
        <v>13</v>
      </c>
      <c r="B20" s="18">
        <v>31870.94</v>
      </c>
      <c r="C20" s="18">
        <f t="shared" si="0"/>
        <v>35188.704854000003</v>
      </c>
      <c r="D20" s="18">
        <f t="shared" si="1"/>
        <v>2932.3920711666665</v>
      </c>
      <c r="E20" s="19">
        <f t="shared" si="2"/>
        <v>17.808049015182188</v>
      </c>
      <c r="F20" s="19">
        <f t="shared" si="3"/>
        <v>8.9040245075910942</v>
      </c>
      <c r="G20" s="19">
        <f t="shared" si="4"/>
        <v>3.5616098030364376</v>
      </c>
      <c r="H20" s="20">
        <f t="shared" si="5"/>
        <v>16.91764656442308</v>
      </c>
    </row>
    <row r="21" spans="1:8" x14ac:dyDescent="0.3">
      <c r="A21" s="8">
        <f t="shared" si="6"/>
        <v>14</v>
      </c>
      <c r="B21" s="18">
        <v>32918.76</v>
      </c>
      <c r="C21" s="18">
        <f t="shared" si="0"/>
        <v>36345.602916000003</v>
      </c>
      <c r="D21" s="18">
        <f t="shared" si="1"/>
        <v>3028.8002430000001</v>
      </c>
      <c r="E21" s="19">
        <f t="shared" si="2"/>
        <v>18.393523742914983</v>
      </c>
      <c r="F21" s="19">
        <f t="shared" si="3"/>
        <v>9.1967618714574915</v>
      </c>
      <c r="G21" s="19">
        <f t="shared" si="4"/>
        <v>3.6787047485829967</v>
      </c>
      <c r="H21" s="20">
        <f t="shared" si="5"/>
        <v>17.473847555769233</v>
      </c>
    </row>
    <row r="22" spans="1:8" x14ac:dyDescent="0.3">
      <c r="A22" s="8">
        <f t="shared" si="6"/>
        <v>15</v>
      </c>
      <c r="B22" s="18">
        <v>32918.76</v>
      </c>
      <c r="C22" s="18">
        <f t="shared" si="0"/>
        <v>36345.602916000003</v>
      </c>
      <c r="D22" s="18">
        <f t="shared" si="1"/>
        <v>3028.8002430000001</v>
      </c>
      <c r="E22" s="19">
        <f t="shared" si="2"/>
        <v>18.393523742914983</v>
      </c>
      <c r="F22" s="19">
        <f t="shared" si="3"/>
        <v>9.1967618714574915</v>
      </c>
      <c r="G22" s="19">
        <f t="shared" si="4"/>
        <v>3.6787047485829967</v>
      </c>
      <c r="H22" s="20">
        <f t="shared" si="5"/>
        <v>17.473847555769233</v>
      </c>
    </row>
    <row r="23" spans="1:8" x14ac:dyDescent="0.3">
      <c r="A23" s="8">
        <f t="shared" si="6"/>
        <v>16</v>
      </c>
      <c r="B23" s="18">
        <v>33832.54</v>
      </c>
      <c r="C23" s="18">
        <f t="shared" si="0"/>
        <v>37354.507414000007</v>
      </c>
      <c r="D23" s="18">
        <f t="shared" si="1"/>
        <v>3112.8756178333338</v>
      </c>
      <c r="E23" s="19">
        <f t="shared" si="2"/>
        <v>18.904102942307695</v>
      </c>
      <c r="F23" s="19">
        <f t="shared" si="3"/>
        <v>9.4520514711538475</v>
      </c>
      <c r="G23" s="19">
        <f t="shared" si="4"/>
        <v>3.7808205884615389</v>
      </c>
      <c r="H23" s="20">
        <f t="shared" si="5"/>
        <v>17.958897795192311</v>
      </c>
    </row>
    <row r="24" spans="1:8" x14ac:dyDescent="0.3">
      <c r="A24" s="8">
        <f t="shared" si="6"/>
        <v>17</v>
      </c>
      <c r="B24" s="18">
        <v>33832.54</v>
      </c>
      <c r="C24" s="18">
        <f t="shared" si="0"/>
        <v>37354.507414000007</v>
      </c>
      <c r="D24" s="18">
        <f t="shared" si="1"/>
        <v>3112.8756178333338</v>
      </c>
      <c r="E24" s="19">
        <f t="shared" si="2"/>
        <v>18.904102942307695</v>
      </c>
      <c r="F24" s="19">
        <f t="shared" si="3"/>
        <v>9.4520514711538475</v>
      </c>
      <c r="G24" s="19">
        <f t="shared" si="4"/>
        <v>3.7808205884615389</v>
      </c>
      <c r="H24" s="20">
        <f t="shared" si="5"/>
        <v>17.958897795192311</v>
      </c>
    </row>
    <row r="25" spans="1:8" x14ac:dyDescent="0.3">
      <c r="A25" s="8">
        <f t="shared" si="6"/>
        <v>18</v>
      </c>
      <c r="B25" s="18">
        <v>35138.33</v>
      </c>
      <c r="C25" s="18">
        <f t="shared" si="0"/>
        <v>38796.230153000004</v>
      </c>
      <c r="D25" s="18">
        <f t="shared" si="1"/>
        <v>3233.0191794166667</v>
      </c>
      <c r="E25" s="19">
        <f t="shared" si="2"/>
        <v>19.633719713056681</v>
      </c>
      <c r="F25" s="19">
        <f t="shared" si="3"/>
        <v>9.8168598565283407</v>
      </c>
      <c r="G25" s="19">
        <f t="shared" si="4"/>
        <v>3.9267439426113362</v>
      </c>
      <c r="H25" s="20">
        <f t="shared" si="5"/>
        <v>18.652033727403847</v>
      </c>
    </row>
    <row r="26" spans="1:8" x14ac:dyDescent="0.3">
      <c r="A26" s="8">
        <f t="shared" si="6"/>
        <v>19</v>
      </c>
      <c r="B26" s="18">
        <v>35138.33</v>
      </c>
      <c r="C26" s="18">
        <f t="shared" si="0"/>
        <v>38796.230153000004</v>
      </c>
      <c r="D26" s="18">
        <f t="shared" si="1"/>
        <v>3233.0191794166667</v>
      </c>
      <c r="E26" s="19">
        <f t="shared" si="2"/>
        <v>19.633719713056681</v>
      </c>
      <c r="F26" s="19">
        <f t="shared" si="3"/>
        <v>9.8168598565283407</v>
      </c>
      <c r="G26" s="19">
        <f t="shared" si="4"/>
        <v>3.9267439426113362</v>
      </c>
      <c r="H26" s="20">
        <f t="shared" si="5"/>
        <v>18.652033727403847</v>
      </c>
    </row>
    <row r="27" spans="1:8" x14ac:dyDescent="0.3">
      <c r="A27" s="8">
        <f t="shared" si="6"/>
        <v>20</v>
      </c>
      <c r="B27" s="18">
        <v>36444.18</v>
      </c>
      <c r="C27" s="18">
        <f t="shared" si="0"/>
        <v>40238.019138000003</v>
      </c>
      <c r="D27" s="18">
        <f t="shared" si="1"/>
        <v>3353.1682615</v>
      </c>
      <c r="E27" s="19">
        <f t="shared" si="2"/>
        <v>20.363370009109314</v>
      </c>
      <c r="F27" s="19">
        <f t="shared" si="3"/>
        <v>10.181685004554657</v>
      </c>
      <c r="G27" s="19">
        <f t="shared" si="4"/>
        <v>4.0726740018218628</v>
      </c>
      <c r="H27" s="20">
        <f t="shared" si="5"/>
        <v>19.345201508653847</v>
      </c>
    </row>
    <row r="28" spans="1:8" x14ac:dyDescent="0.3">
      <c r="A28" s="8">
        <f t="shared" si="6"/>
        <v>21</v>
      </c>
      <c r="B28" s="18">
        <v>36444.18</v>
      </c>
      <c r="C28" s="18">
        <f t="shared" si="0"/>
        <v>40238.019138000003</v>
      </c>
      <c r="D28" s="18">
        <f t="shared" si="1"/>
        <v>3353.1682615</v>
      </c>
      <c r="E28" s="19">
        <f t="shared" si="2"/>
        <v>20.363370009109314</v>
      </c>
      <c r="F28" s="19">
        <f t="shared" si="3"/>
        <v>10.181685004554657</v>
      </c>
      <c r="G28" s="19">
        <f t="shared" si="4"/>
        <v>4.0726740018218628</v>
      </c>
      <c r="H28" s="20">
        <f t="shared" si="5"/>
        <v>19.345201508653847</v>
      </c>
    </row>
    <row r="29" spans="1:8" x14ac:dyDescent="0.3">
      <c r="A29" s="8">
        <f t="shared" si="6"/>
        <v>22</v>
      </c>
      <c r="B29" s="18">
        <v>37750.03</v>
      </c>
      <c r="C29" s="18">
        <f t="shared" si="0"/>
        <v>41679.808123000003</v>
      </c>
      <c r="D29" s="18">
        <f t="shared" si="1"/>
        <v>3473.3173435833332</v>
      </c>
      <c r="E29" s="19">
        <f t="shared" si="2"/>
        <v>21.093020305161943</v>
      </c>
      <c r="F29" s="19">
        <f t="shared" si="3"/>
        <v>10.546510152580971</v>
      </c>
      <c r="G29" s="19">
        <f t="shared" si="4"/>
        <v>4.2186040610323889</v>
      </c>
      <c r="H29" s="20">
        <f t="shared" si="5"/>
        <v>20.038369289903848</v>
      </c>
    </row>
    <row r="30" spans="1:8" x14ac:dyDescent="0.3">
      <c r="A30" s="8">
        <f t="shared" si="6"/>
        <v>23</v>
      </c>
      <c r="B30" s="18">
        <v>39055.839999999997</v>
      </c>
      <c r="C30" s="18">
        <f t="shared" si="0"/>
        <v>43121.552944000003</v>
      </c>
      <c r="D30" s="18">
        <f t="shared" si="1"/>
        <v>3593.4627453333333</v>
      </c>
      <c r="E30" s="19">
        <f t="shared" si="2"/>
        <v>21.822648251012147</v>
      </c>
      <c r="F30" s="19">
        <f t="shared" si="3"/>
        <v>10.911324125506074</v>
      </c>
      <c r="G30" s="19">
        <f t="shared" si="4"/>
        <v>4.3645296502024298</v>
      </c>
      <c r="H30" s="20">
        <f t="shared" si="5"/>
        <v>20.73151583846154</v>
      </c>
    </row>
    <row r="31" spans="1:8" x14ac:dyDescent="0.3">
      <c r="A31" s="8">
        <f t="shared" si="6"/>
        <v>24</v>
      </c>
      <c r="B31" s="18">
        <v>40361.69</v>
      </c>
      <c r="C31" s="18">
        <f t="shared" si="0"/>
        <v>44563.341929000009</v>
      </c>
      <c r="D31" s="18">
        <f t="shared" si="1"/>
        <v>3713.611827416667</v>
      </c>
      <c r="E31" s="19">
        <f t="shared" si="2"/>
        <v>22.552298547064783</v>
      </c>
      <c r="F31" s="19">
        <f t="shared" si="3"/>
        <v>11.276149273532392</v>
      </c>
      <c r="G31" s="19">
        <f t="shared" si="4"/>
        <v>4.5104597094129568</v>
      </c>
      <c r="H31" s="20">
        <f t="shared" si="5"/>
        <v>21.424683619711544</v>
      </c>
    </row>
    <row r="32" spans="1:8" x14ac:dyDescent="0.3">
      <c r="A32" s="8">
        <f t="shared" si="6"/>
        <v>25</v>
      </c>
      <c r="B32" s="18">
        <v>40434.910000000003</v>
      </c>
      <c r="C32" s="18">
        <f t="shared" si="0"/>
        <v>44644.184131000009</v>
      </c>
      <c r="D32" s="18">
        <f t="shared" si="1"/>
        <v>3720.3486775833339</v>
      </c>
      <c r="E32" s="19">
        <f t="shared" si="2"/>
        <v>22.593210592611342</v>
      </c>
      <c r="F32" s="19">
        <f t="shared" si="3"/>
        <v>11.296605296305671</v>
      </c>
      <c r="G32" s="19">
        <f t="shared" si="4"/>
        <v>4.5186421185222683</v>
      </c>
      <c r="H32" s="20">
        <f t="shared" si="5"/>
        <v>21.463550062980772</v>
      </c>
    </row>
    <row r="33" spans="1:8" x14ac:dyDescent="0.3">
      <c r="A33" s="8">
        <f t="shared" si="6"/>
        <v>26</v>
      </c>
      <c r="B33" s="18">
        <v>40502.769999999997</v>
      </c>
      <c r="C33" s="18">
        <f t="shared" si="0"/>
        <v>44719.108356999997</v>
      </c>
      <c r="D33" s="18">
        <f t="shared" si="1"/>
        <v>3726.5923630833331</v>
      </c>
      <c r="E33" s="19">
        <f t="shared" si="2"/>
        <v>22.631127711032388</v>
      </c>
      <c r="F33" s="19">
        <f t="shared" si="3"/>
        <v>11.315563855516194</v>
      </c>
      <c r="G33" s="19">
        <f t="shared" si="4"/>
        <v>4.5262255422064772</v>
      </c>
      <c r="H33" s="20">
        <f t="shared" si="5"/>
        <v>21.499571325480769</v>
      </c>
    </row>
    <row r="34" spans="1:8" x14ac:dyDescent="0.3">
      <c r="A34" s="8">
        <f t="shared" si="6"/>
        <v>27</v>
      </c>
      <c r="B34" s="18">
        <v>40565.629999999997</v>
      </c>
      <c r="C34" s="18">
        <f t="shared" si="0"/>
        <v>44788.512083000001</v>
      </c>
      <c r="D34" s="18">
        <f t="shared" si="1"/>
        <v>3732.3760069166665</v>
      </c>
      <c r="E34" s="19">
        <f t="shared" si="2"/>
        <v>22.666251054149797</v>
      </c>
      <c r="F34" s="19">
        <f t="shared" si="3"/>
        <v>11.333125527074898</v>
      </c>
      <c r="G34" s="19">
        <f t="shared" si="4"/>
        <v>4.5332502108299595</v>
      </c>
      <c r="H34" s="20">
        <f t="shared" si="5"/>
        <v>21.53293850144231</v>
      </c>
    </row>
    <row r="35" spans="1:8" x14ac:dyDescent="0.3">
      <c r="A35" s="8">
        <f t="shared" si="6"/>
        <v>28</v>
      </c>
      <c r="B35" s="18">
        <v>40623.870000000003</v>
      </c>
      <c r="C35" s="18">
        <f t="shared" si="0"/>
        <v>44852.814867000008</v>
      </c>
      <c r="D35" s="18">
        <f t="shared" si="1"/>
        <v>3737.7345722500004</v>
      </c>
      <c r="E35" s="19">
        <f t="shared" si="2"/>
        <v>22.698792948886645</v>
      </c>
      <c r="F35" s="19">
        <f t="shared" si="3"/>
        <v>11.349396474443322</v>
      </c>
      <c r="G35" s="19">
        <f t="shared" si="4"/>
        <v>4.5397585897773292</v>
      </c>
      <c r="H35" s="20">
        <f t="shared" si="5"/>
        <v>21.563853301442311</v>
      </c>
    </row>
    <row r="36" spans="1:8" x14ac:dyDescent="0.3">
      <c r="A36" s="8">
        <f t="shared" si="6"/>
        <v>29</v>
      </c>
      <c r="B36" s="18">
        <v>40677.800000000003</v>
      </c>
      <c r="C36" s="18">
        <f t="shared" si="0"/>
        <v>44912.358980000005</v>
      </c>
      <c r="D36" s="18">
        <f t="shared" si="1"/>
        <v>3742.6965816666675</v>
      </c>
      <c r="E36" s="19">
        <f t="shared" si="2"/>
        <v>22.728926609311742</v>
      </c>
      <c r="F36" s="19">
        <f t="shared" si="3"/>
        <v>11.364463304655871</v>
      </c>
      <c r="G36" s="19">
        <f t="shared" si="4"/>
        <v>4.5457853218623487</v>
      </c>
      <c r="H36" s="20">
        <f t="shared" si="5"/>
        <v>21.592480278846157</v>
      </c>
    </row>
    <row r="37" spans="1:8" x14ac:dyDescent="0.3">
      <c r="A37" s="8">
        <f t="shared" si="6"/>
        <v>30</v>
      </c>
      <c r="B37" s="18">
        <v>40727.800000000003</v>
      </c>
      <c r="C37" s="18">
        <f t="shared" si="0"/>
        <v>44967.563980000006</v>
      </c>
      <c r="D37" s="18">
        <f t="shared" si="1"/>
        <v>3747.2969983333337</v>
      </c>
      <c r="E37" s="19">
        <f t="shared" si="2"/>
        <v>22.756864362348182</v>
      </c>
      <c r="F37" s="19">
        <f t="shared" si="3"/>
        <v>11.378432181174091</v>
      </c>
      <c r="G37" s="19">
        <f t="shared" si="4"/>
        <v>4.5513728724696367</v>
      </c>
      <c r="H37" s="20">
        <f t="shared" si="5"/>
        <v>21.619021144230771</v>
      </c>
    </row>
    <row r="38" spans="1:8" x14ac:dyDescent="0.3">
      <c r="A38" s="8">
        <f t="shared" si="6"/>
        <v>31</v>
      </c>
      <c r="B38" s="18">
        <v>40774.07</v>
      </c>
      <c r="C38" s="18">
        <f t="shared" si="0"/>
        <v>45018.650687000001</v>
      </c>
      <c r="D38" s="18">
        <f t="shared" si="1"/>
        <v>3751.5542239166671</v>
      </c>
      <c r="E38" s="19">
        <f t="shared" si="2"/>
        <v>22.782717959008099</v>
      </c>
      <c r="F38" s="19">
        <f t="shared" si="3"/>
        <v>11.39135897950405</v>
      </c>
      <c r="G38" s="19">
        <f t="shared" si="4"/>
        <v>4.5565435918016197</v>
      </c>
      <c r="H38" s="20">
        <f t="shared" si="5"/>
        <v>21.643582061057693</v>
      </c>
    </row>
    <row r="39" spans="1:8" x14ac:dyDescent="0.3">
      <c r="A39" s="8">
        <f t="shared" si="6"/>
        <v>32</v>
      </c>
      <c r="B39" s="18">
        <v>40816.93</v>
      </c>
      <c r="C39" s="18">
        <f t="shared" si="0"/>
        <v>45065.972413000003</v>
      </c>
      <c r="D39" s="18">
        <f t="shared" si="1"/>
        <v>3755.4977010833336</v>
      </c>
      <c r="E39" s="19">
        <f t="shared" si="2"/>
        <v>22.806666200910932</v>
      </c>
      <c r="F39" s="19">
        <f t="shared" si="3"/>
        <v>11.403333100455466</v>
      </c>
      <c r="G39" s="19">
        <f t="shared" si="4"/>
        <v>4.5613332401821864</v>
      </c>
      <c r="H39" s="20">
        <f t="shared" si="5"/>
        <v>21.666332890865387</v>
      </c>
    </row>
    <row r="40" spans="1:8" x14ac:dyDescent="0.3">
      <c r="A40" s="8">
        <f t="shared" si="6"/>
        <v>33</v>
      </c>
      <c r="B40" s="18">
        <v>40856.6</v>
      </c>
      <c r="C40" s="18">
        <f t="shared" si="0"/>
        <v>45109.772060000003</v>
      </c>
      <c r="D40" s="18">
        <f t="shared" si="1"/>
        <v>3759.1476716666671</v>
      </c>
      <c r="E40" s="19">
        <f t="shared" si="2"/>
        <v>22.828832014170043</v>
      </c>
      <c r="F40" s="19">
        <f t="shared" si="3"/>
        <v>11.414416007085022</v>
      </c>
      <c r="G40" s="19">
        <f t="shared" si="4"/>
        <v>4.5657664028340088</v>
      </c>
      <c r="H40" s="20">
        <f t="shared" si="5"/>
        <v>21.687390413461539</v>
      </c>
    </row>
    <row r="41" spans="1:8" x14ac:dyDescent="0.3">
      <c r="A41" s="8">
        <f t="shared" si="6"/>
        <v>34</v>
      </c>
      <c r="B41" s="18">
        <v>40893.360000000001</v>
      </c>
      <c r="C41" s="18">
        <f t="shared" si="0"/>
        <v>45150.358776000001</v>
      </c>
      <c r="D41" s="18">
        <f t="shared" si="1"/>
        <v>3762.5298980000007</v>
      </c>
      <c r="E41" s="19">
        <f t="shared" si="2"/>
        <v>22.849371850202431</v>
      </c>
      <c r="F41" s="19">
        <f t="shared" si="3"/>
        <v>11.424685925101215</v>
      </c>
      <c r="G41" s="19">
        <f t="shared" si="4"/>
        <v>4.5698743700404858</v>
      </c>
      <c r="H41" s="20">
        <f t="shared" si="5"/>
        <v>21.706903257692307</v>
      </c>
    </row>
    <row r="42" spans="1:8" x14ac:dyDescent="0.3">
      <c r="A42" s="21">
        <f t="shared" si="6"/>
        <v>35</v>
      </c>
      <c r="B42" s="22">
        <v>40927.370000000003</v>
      </c>
      <c r="C42" s="22">
        <f t="shared" si="0"/>
        <v>45187.909217000008</v>
      </c>
      <c r="D42" s="22">
        <f t="shared" si="1"/>
        <v>3765.659101416667</v>
      </c>
      <c r="E42" s="23">
        <f t="shared" si="2"/>
        <v>22.868375109817819</v>
      </c>
      <c r="F42" s="23">
        <f t="shared" si="3"/>
        <v>11.43418755490891</v>
      </c>
      <c r="G42" s="23">
        <f t="shared" si="4"/>
        <v>4.573675021963564</v>
      </c>
      <c r="H42" s="24">
        <f t="shared" si="5"/>
        <v>21.724956354326928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48</v>
      </c>
      <c r="B1" s="1" t="s">
        <v>49</v>
      </c>
    </row>
    <row r="2" spans="1:8" x14ac:dyDescent="0.3">
      <c r="A2" s="4"/>
      <c r="D2" s="3">
        <f>Inhoud!B4</f>
        <v>44896</v>
      </c>
    </row>
    <row r="3" spans="1:8" ht="14.4" x14ac:dyDescent="0.3">
      <c r="A3" s="1"/>
      <c r="B3" s="1"/>
      <c r="C3" s="5" t="s">
        <v>1</v>
      </c>
      <c r="D3" s="37">
        <f>Inhoud!B6</f>
        <v>1.1041000000000001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44896</v>
      </c>
      <c r="D6" s="13">
        <f>C6</f>
        <v>44896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25562.97</v>
      </c>
      <c r="C7" s="18">
        <f t="shared" ref="C7:C42" si="0">B7*$D$3</f>
        <v>28224.075177000002</v>
      </c>
      <c r="D7" s="18">
        <f t="shared" ref="D7:D42" si="1">B7/12*$D$3</f>
        <v>2352.0062647499999</v>
      </c>
      <c r="E7" s="19">
        <f t="shared" ref="E7:E42" si="2">C7/1976</f>
        <v>14.283438854757087</v>
      </c>
      <c r="F7" s="19">
        <f>E7/2</f>
        <v>7.1417194273785434</v>
      </c>
      <c r="G7" s="19">
        <f>E7/5</f>
        <v>2.8566877709514173</v>
      </c>
      <c r="H7" s="20">
        <f>C7/2080</f>
        <v>13.569266912019232</v>
      </c>
    </row>
    <row r="8" spans="1:8" x14ac:dyDescent="0.3">
      <c r="A8" s="8">
        <f>A7+1</f>
        <v>1</v>
      </c>
      <c r="B8" s="18">
        <v>26558.33</v>
      </c>
      <c r="C8" s="18">
        <f t="shared" si="0"/>
        <v>29323.052153000004</v>
      </c>
      <c r="D8" s="18">
        <f t="shared" si="1"/>
        <v>2443.587679416667</v>
      </c>
      <c r="E8" s="19">
        <f t="shared" si="2"/>
        <v>14.839601292004051</v>
      </c>
      <c r="F8" s="19">
        <f t="shared" ref="F8:F42" si="3">E8/2</f>
        <v>7.4198006460020256</v>
      </c>
      <c r="G8" s="19">
        <f t="shared" ref="G8:G42" si="4">E8/5</f>
        <v>2.9679202584008104</v>
      </c>
      <c r="H8" s="20">
        <f t="shared" ref="H8:H42" si="5">C8/2080</f>
        <v>14.097621227403849</v>
      </c>
    </row>
    <row r="9" spans="1:8" x14ac:dyDescent="0.3">
      <c r="A9" s="8">
        <f t="shared" ref="A9:A42" si="6">A8+1</f>
        <v>2</v>
      </c>
      <c r="B9" s="18">
        <v>27553.69</v>
      </c>
      <c r="C9" s="18">
        <f t="shared" si="0"/>
        <v>30422.029129000002</v>
      </c>
      <c r="D9" s="18">
        <f t="shared" si="1"/>
        <v>2535.1690940833337</v>
      </c>
      <c r="E9" s="19">
        <f t="shared" si="2"/>
        <v>15.395763729251014</v>
      </c>
      <c r="F9" s="19">
        <f t="shared" si="3"/>
        <v>7.6978818646255069</v>
      </c>
      <c r="G9" s="19">
        <f t="shared" si="4"/>
        <v>3.0791527458502026</v>
      </c>
      <c r="H9" s="20">
        <f t="shared" si="5"/>
        <v>14.625975542788463</v>
      </c>
    </row>
    <row r="10" spans="1:8" x14ac:dyDescent="0.3">
      <c r="A10" s="8">
        <f t="shared" si="6"/>
        <v>3</v>
      </c>
      <c r="B10" s="18">
        <v>28549.06</v>
      </c>
      <c r="C10" s="18">
        <f t="shared" si="0"/>
        <v>31521.017146000002</v>
      </c>
      <c r="D10" s="18">
        <f t="shared" si="1"/>
        <v>2626.7514288333336</v>
      </c>
      <c r="E10" s="19">
        <f t="shared" si="2"/>
        <v>15.951931754048584</v>
      </c>
      <c r="F10" s="19">
        <f t="shared" si="3"/>
        <v>7.9759658770242918</v>
      </c>
      <c r="G10" s="19">
        <f t="shared" si="4"/>
        <v>3.1903863508097166</v>
      </c>
      <c r="H10" s="20">
        <f t="shared" si="5"/>
        <v>15.154335166346154</v>
      </c>
    </row>
    <row r="11" spans="1:8" x14ac:dyDescent="0.3">
      <c r="A11" s="8">
        <f t="shared" si="6"/>
        <v>4</v>
      </c>
      <c r="B11" s="18">
        <v>29544.42</v>
      </c>
      <c r="C11" s="18">
        <f t="shared" si="0"/>
        <v>32619.994122</v>
      </c>
      <c r="D11" s="18">
        <f t="shared" si="1"/>
        <v>2718.3328434999999</v>
      </c>
      <c r="E11" s="19">
        <f t="shared" si="2"/>
        <v>16.508094191295548</v>
      </c>
      <c r="F11" s="19">
        <f t="shared" si="3"/>
        <v>8.2540470956477741</v>
      </c>
      <c r="G11" s="19">
        <f t="shared" si="4"/>
        <v>3.3016188382591096</v>
      </c>
      <c r="H11" s="20">
        <f t="shared" si="5"/>
        <v>15.682689481730769</v>
      </c>
    </row>
    <row r="12" spans="1:8" x14ac:dyDescent="0.3">
      <c r="A12" s="8">
        <f t="shared" si="6"/>
        <v>5</v>
      </c>
      <c r="B12" s="18">
        <v>29544.42</v>
      </c>
      <c r="C12" s="18">
        <f t="shared" si="0"/>
        <v>32619.994122</v>
      </c>
      <c r="D12" s="18">
        <f t="shared" si="1"/>
        <v>2718.3328434999999</v>
      </c>
      <c r="E12" s="19">
        <f t="shared" si="2"/>
        <v>16.508094191295548</v>
      </c>
      <c r="F12" s="19">
        <f t="shared" si="3"/>
        <v>8.2540470956477741</v>
      </c>
      <c r="G12" s="19">
        <f t="shared" si="4"/>
        <v>3.3016188382591096</v>
      </c>
      <c r="H12" s="20">
        <f t="shared" si="5"/>
        <v>15.682689481730769</v>
      </c>
    </row>
    <row r="13" spans="1:8" x14ac:dyDescent="0.3">
      <c r="A13" s="8">
        <f t="shared" si="6"/>
        <v>6</v>
      </c>
      <c r="B13" s="18">
        <v>30313</v>
      </c>
      <c r="C13" s="18">
        <f t="shared" si="0"/>
        <v>33468.583300000006</v>
      </c>
      <c r="D13" s="18">
        <f t="shared" si="1"/>
        <v>2789.0486083333335</v>
      </c>
      <c r="E13" s="19">
        <f t="shared" si="2"/>
        <v>16.93754215587045</v>
      </c>
      <c r="F13" s="19">
        <f t="shared" si="3"/>
        <v>8.4687710779352248</v>
      </c>
      <c r="G13" s="19">
        <f t="shared" si="4"/>
        <v>3.3875084311740897</v>
      </c>
      <c r="H13" s="20">
        <f t="shared" si="5"/>
        <v>16.090665048076925</v>
      </c>
    </row>
    <row r="14" spans="1:8" x14ac:dyDescent="0.3">
      <c r="A14" s="8">
        <f t="shared" si="6"/>
        <v>7</v>
      </c>
      <c r="B14" s="18">
        <v>30313</v>
      </c>
      <c r="C14" s="18">
        <f t="shared" si="0"/>
        <v>33468.583300000006</v>
      </c>
      <c r="D14" s="18">
        <f t="shared" si="1"/>
        <v>2789.0486083333335</v>
      </c>
      <c r="E14" s="19">
        <f t="shared" si="2"/>
        <v>16.93754215587045</v>
      </c>
      <c r="F14" s="19">
        <f t="shared" si="3"/>
        <v>8.4687710779352248</v>
      </c>
      <c r="G14" s="19">
        <f t="shared" si="4"/>
        <v>3.3875084311740897</v>
      </c>
      <c r="H14" s="20">
        <f t="shared" si="5"/>
        <v>16.090665048076925</v>
      </c>
    </row>
    <row r="15" spans="1:8" x14ac:dyDescent="0.3">
      <c r="A15" s="8">
        <f t="shared" si="6"/>
        <v>8</v>
      </c>
      <c r="B15" s="18">
        <v>31731.68</v>
      </c>
      <c r="C15" s="18">
        <f t="shared" si="0"/>
        <v>35034.947888000002</v>
      </c>
      <c r="D15" s="18">
        <f t="shared" si="1"/>
        <v>2919.5789906666669</v>
      </c>
      <c r="E15" s="19">
        <f t="shared" si="2"/>
        <v>17.730236785425102</v>
      </c>
      <c r="F15" s="19">
        <f t="shared" si="3"/>
        <v>8.8651183927125512</v>
      </c>
      <c r="G15" s="19">
        <f t="shared" si="4"/>
        <v>3.5460473570850204</v>
      </c>
      <c r="H15" s="20">
        <f t="shared" si="5"/>
        <v>16.843724946153849</v>
      </c>
    </row>
    <row r="16" spans="1:8" x14ac:dyDescent="0.3">
      <c r="A16" s="8">
        <f t="shared" si="6"/>
        <v>9</v>
      </c>
      <c r="B16" s="18">
        <v>31731.68</v>
      </c>
      <c r="C16" s="18">
        <f t="shared" si="0"/>
        <v>35034.947888000002</v>
      </c>
      <c r="D16" s="18">
        <f t="shared" si="1"/>
        <v>2919.5789906666669</v>
      </c>
      <c r="E16" s="19">
        <f t="shared" si="2"/>
        <v>17.730236785425102</v>
      </c>
      <c r="F16" s="19">
        <f t="shared" si="3"/>
        <v>8.8651183927125512</v>
      </c>
      <c r="G16" s="19">
        <f t="shared" si="4"/>
        <v>3.5460473570850204</v>
      </c>
      <c r="H16" s="20">
        <f t="shared" si="5"/>
        <v>16.843724946153849</v>
      </c>
    </row>
    <row r="17" spans="1:8" x14ac:dyDescent="0.3">
      <c r="A17" s="8">
        <f t="shared" si="6"/>
        <v>10</v>
      </c>
      <c r="B17" s="18">
        <v>32918.76</v>
      </c>
      <c r="C17" s="18">
        <f t="shared" si="0"/>
        <v>36345.602916000003</v>
      </c>
      <c r="D17" s="18">
        <f t="shared" si="1"/>
        <v>3028.8002430000001</v>
      </c>
      <c r="E17" s="19">
        <f t="shared" si="2"/>
        <v>18.393523742914983</v>
      </c>
      <c r="F17" s="19">
        <f t="shared" si="3"/>
        <v>9.1967618714574915</v>
      </c>
      <c r="G17" s="19">
        <f t="shared" si="4"/>
        <v>3.6787047485829967</v>
      </c>
      <c r="H17" s="20">
        <f t="shared" si="5"/>
        <v>17.473847555769233</v>
      </c>
    </row>
    <row r="18" spans="1:8" x14ac:dyDescent="0.3">
      <c r="A18" s="8">
        <f t="shared" si="6"/>
        <v>11</v>
      </c>
      <c r="B18" s="18">
        <v>32918.76</v>
      </c>
      <c r="C18" s="18">
        <f t="shared" si="0"/>
        <v>36345.602916000003</v>
      </c>
      <c r="D18" s="18">
        <f t="shared" si="1"/>
        <v>3028.8002430000001</v>
      </c>
      <c r="E18" s="19">
        <f t="shared" si="2"/>
        <v>18.393523742914983</v>
      </c>
      <c r="F18" s="19">
        <f t="shared" si="3"/>
        <v>9.1967618714574915</v>
      </c>
      <c r="G18" s="19">
        <f t="shared" si="4"/>
        <v>3.6787047485829967</v>
      </c>
      <c r="H18" s="20">
        <f t="shared" si="5"/>
        <v>17.473847555769233</v>
      </c>
    </row>
    <row r="19" spans="1:8" x14ac:dyDescent="0.3">
      <c r="A19" s="8">
        <f t="shared" si="6"/>
        <v>12</v>
      </c>
      <c r="B19" s="18">
        <v>33918.949999999997</v>
      </c>
      <c r="C19" s="18">
        <f t="shared" si="0"/>
        <v>37449.912694999999</v>
      </c>
      <c r="D19" s="18">
        <f t="shared" si="1"/>
        <v>3120.8260579166667</v>
      </c>
      <c r="E19" s="19">
        <f t="shared" si="2"/>
        <v>18.952384967105264</v>
      </c>
      <c r="F19" s="19">
        <f t="shared" si="3"/>
        <v>9.4761924835526319</v>
      </c>
      <c r="G19" s="19">
        <f t="shared" si="4"/>
        <v>3.7904769934210529</v>
      </c>
      <c r="H19" s="20">
        <f t="shared" si="5"/>
        <v>18.004765718750001</v>
      </c>
    </row>
    <row r="20" spans="1:8" x14ac:dyDescent="0.3">
      <c r="A20" s="8">
        <f t="shared" si="6"/>
        <v>13</v>
      </c>
      <c r="B20" s="18">
        <v>33918.949999999997</v>
      </c>
      <c r="C20" s="18">
        <f t="shared" si="0"/>
        <v>37449.912694999999</v>
      </c>
      <c r="D20" s="18">
        <f t="shared" si="1"/>
        <v>3120.8260579166667</v>
      </c>
      <c r="E20" s="19">
        <f t="shared" si="2"/>
        <v>18.952384967105264</v>
      </c>
      <c r="F20" s="19">
        <f t="shared" si="3"/>
        <v>9.4761924835526319</v>
      </c>
      <c r="G20" s="19">
        <f t="shared" si="4"/>
        <v>3.7904769934210529</v>
      </c>
      <c r="H20" s="20">
        <f t="shared" si="5"/>
        <v>18.004765718750001</v>
      </c>
    </row>
    <row r="21" spans="1:8" x14ac:dyDescent="0.3">
      <c r="A21" s="8">
        <f t="shared" si="6"/>
        <v>14</v>
      </c>
      <c r="B21" s="18">
        <v>35337.629999999997</v>
      </c>
      <c r="C21" s="18">
        <f t="shared" si="0"/>
        <v>39016.277283000003</v>
      </c>
      <c r="D21" s="18">
        <f t="shared" si="1"/>
        <v>3251.3564402500001</v>
      </c>
      <c r="E21" s="19">
        <f t="shared" si="2"/>
        <v>19.74507959665992</v>
      </c>
      <c r="F21" s="19">
        <f t="shared" si="3"/>
        <v>9.8725397983299601</v>
      </c>
      <c r="G21" s="19">
        <f t="shared" si="4"/>
        <v>3.949015919331984</v>
      </c>
      <c r="H21" s="20">
        <f t="shared" si="5"/>
        <v>18.757825616826924</v>
      </c>
    </row>
    <row r="22" spans="1:8" x14ac:dyDescent="0.3">
      <c r="A22" s="8">
        <f t="shared" si="6"/>
        <v>15</v>
      </c>
      <c r="B22" s="18">
        <v>35337.629999999997</v>
      </c>
      <c r="C22" s="18">
        <f t="shared" si="0"/>
        <v>39016.277283000003</v>
      </c>
      <c r="D22" s="18">
        <f t="shared" si="1"/>
        <v>3251.3564402500001</v>
      </c>
      <c r="E22" s="19">
        <f t="shared" si="2"/>
        <v>19.74507959665992</v>
      </c>
      <c r="F22" s="19">
        <f t="shared" si="3"/>
        <v>9.8725397983299601</v>
      </c>
      <c r="G22" s="19">
        <f t="shared" si="4"/>
        <v>3.949015919331984</v>
      </c>
      <c r="H22" s="20">
        <f t="shared" si="5"/>
        <v>18.757825616826924</v>
      </c>
    </row>
    <row r="23" spans="1:8" x14ac:dyDescent="0.3">
      <c r="A23" s="8">
        <f t="shared" si="6"/>
        <v>16</v>
      </c>
      <c r="B23" s="18">
        <v>36756.31</v>
      </c>
      <c r="C23" s="18">
        <f t="shared" si="0"/>
        <v>40582.641871</v>
      </c>
      <c r="D23" s="18">
        <f t="shared" si="1"/>
        <v>3381.8868225833335</v>
      </c>
      <c r="E23" s="19">
        <f t="shared" si="2"/>
        <v>20.537774226214573</v>
      </c>
      <c r="F23" s="19">
        <f t="shared" si="3"/>
        <v>10.268887113107287</v>
      </c>
      <c r="G23" s="19">
        <f t="shared" si="4"/>
        <v>4.1075548452429143</v>
      </c>
      <c r="H23" s="20">
        <f t="shared" si="5"/>
        <v>19.510885514903848</v>
      </c>
    </row>
    <row r="24" spans="1:8" x14ac:dyDescent="0.3">
      <c r="A24" s="8">
        <f t="shared" si="6"/>
        <v>17</v>
      </c>
      <c r="B24" s="18">
        <v>36756.31</v>
      </c>
      <c r="C24" s="18">
        <f t="shared" si="0"/>
        <v>40582.641871</v>
      </c>
      <c r="D24" s="18">
        <f t="shared" si="1"/>
        <v>3381.8868225833335</v>
      </c>
      <c r="E24" s="19">
        <f t="shared" si="2"/>
        <v>20.537774226214573</v>
      </c>
      <c r="F24" s="19">
        <f t="shared" si="3"/>
        <v>10.268887113107287</v>
      </c>
      <c r="G24" s="19">
        <f t="shared" si="4"/>
        <v>4.1075548452429143</v>
      </c>
      <c r="H24" s="20">
        <f t="shared" si="5"/>
        <v>19.510885514903848</v>
      </c>
    </row>
    <row r="25" spans="1:8" x14ac:dyDescent="0.3">
      <c r="A25" s="8">
        <f t="shared" si="6"/>
        <v>18</v>
      </c>
      <c r="B25" s="18">
        <v>38175</v>
      </c>
      <c r="C25" s="18">
        <f t="shared" si="0"/>
        <v>42149.017500000002</v>
      </c>
      <c r="D25" s="18">
        <f t="shared" si="1"/>
        <v>3512.4181250000001</v>
      </c>
      <c r="E25" s="19">
        <f t="shared" si="2"/>
        <v>21.33047444331984</v>
      </c>
      <c r="F25" s="19">
        <f t="shared" si="3"/>
        <v>10.66523722165992</v>
      </c>
      <c r="G25" s="19">
        <f t="shared" si="4"/>
        <v>4.266094888663968</v>
      </c>
      <c r="H25" s="20">
        <f t="shared" si="5"/>
        <v>20.263950721153847</v>
      </c>
    </row>
    <row r="26" spans="1:8" x14ac:dyDescent="0.3">
      <c r="A26" s="8">
        <f t="shared" si="6"/>
        <v>19</v>
      </c>
      <c r="B26" s="18">
        <v>38175</v>
      </c>
      <c r="C26" s="18">
        <f t="shared" si="0"/>
        <v>42149.017500000002</v>
      </c>
      <c r="D26" s="18">
        <f t="shared" si="1"/>
        <v>3512.4181250000001</v>
      </c>
      <c r="E26" s="19">
        <f t="shared" si="2"/>
        <v>21.33047444331984</v>
      </c>
      <c r="F26" s="19">
        <f t="shared" si="3"/>
        <v>10.66523722165992</v>
      </c>
      <c r="G26" s="19">
        <f t="shared" si="4"/>
        <v>4.266094888663968</v>
      </c>
      <c r="H26" s="20">
        <f t="shared" si="5"/>
        <v>20.263950721153847</v>
      </c>
    </row>
    <row r="27" spans="1:8" x14ac:dyDescent="0.3">
      <c r="A27" s="8">
        <f t="shared" si="6"/>
        <v>20</v>
      </c>
      <c r="B27" s="18">
        <v>39593.68</v>
      </c>
      <c r="C27" s="18">
        <f t="shared" si="0"/>
        <v>43715.382088000006</v>
      </c>
      <c r="D27" s="18">
        <f t="shared" si="1"/>
        <v>3642.9485073333335</v>
      </c>
      <c r="E27" s="19">
        <f t="shared" si="2"/>
        <v>22.123169072874497</v>
      </c>
      <c r="F27" s="19">
        <f t="shared" si="3"/>
        <v>11.061584536437248</v>
      </c>
      <c r="G27" s="19">
        <f t="shared" si="4"/>
        <v>4.4246338145748991</v>
      </c>
      <c r="H27" s="20">
        <f t="shared" si="5"/>
        <v>21.017010619230771</v>
      </c>
    </row>
    <row r="28" spans="1:8" x14ac:dyDescent="0.3">
      <c r="A28" s="8">
        <f t="shared" si="6"/>
        <v>21</v>
      </c>
      <c r="B28" s="18">
        <v>39593.68</v>
      </c>
      <c r="C28" s="18">
        <f t="shared" si="0"/>
        <v>43715.382088000006</v>
      </c>
      <c r="D28" s="18">
        <f t="shared" si="1"/>
        <v>3642.9485073333335</v>
      </c>
      <c r="E28" s="19">
        <f t="shared" si="2"/>
        <v>22.123169072874497</v>
      </c>
      <c r="F28" s="19">
        <f t="shared" si="3"/>
        <v>11.061584536437248</v>
      </c>
      <c r="G28" s="19">
        <f t="shared" si="4"/>
        <v>4.4246338145748991</v>
      </c>
      <c r="H28" s="20">
        <f t="shared" si="5"/>
        <v>21.017010619230771</v>
      </c>
    </row>
    <row r="29" spans="1:8" x14ac:dyDescent="0.3">
      <c r="A29" s="8">
        <f t="shared" si="6"/>
        <v>22</v>
      </c>
      <c r="B29" s="18">
        <v>41012.35</v>
      </c>
      <c r="C29" s="18">
        <f t="shared" si="0"/>
        <v>45281.735635000005</v>
      </c>
      <c r="D29" s="18">
        <f t="shared" si="1"/>
        <v>3773.4779695833336</v>
      </c>
      <c r="E29" s="19">
        <f t="shared" si="2"/>
        <v>22.915858114878546</v>
      </c>
      <c r="F29" s="19">
        <f t="shared" si="3"/>
        <v>11.457929057439273</v>
      </c>
      <c r="G29" s="19">
        <f t="shared" si="4"/>
        <v>4.5831716229757093</v>
      </c>
      <c r="H29" s="20">
        <f t="shared" si="5"/>
        <v>21.770065209134618</v>
      </c>
    </row>
    <row r="30" spans="1:8" x14ac:dyDescent="0.3">
      <c r="A30" s="8">
        <f t="shared" si="6"/>
        <v>23</v>
      </c>
      <c r="B30" s="18">
        <v>42431.05</v>
      </c>
      <c r="C30" s="18">
        <f t="shared" si="0"/>
        <v>46848.122305000004</v>
      </c>
      <c r="D30" s="18">
        <f t="shared" si="1"/>
        <v>3904.010192083334</v>
      </c>
      <c r="E30" s="19">
        <f t="shared" si="2"/>
        <v>23.708563919534416</v>
      </c>
      <c r="F30" s="19">
        <f t="shared" si="3"/>
        <v>11.854281959767208</v>
      </c>
      <c r="G30" s="19">
        <f t="shared" si="4"/>
        <v>4.7417127839068831</v>
      </c>
      <c r="H30" s="20">
        <f t="shared" si="5"/>
        <v>22.523135723557694</v>
      </c>
    </row>
    <row r="31" spans="1:8" x14ac:dyDescent="0.3">
      <c r="A31" s="8">
        <f t="shared" si="6"/>
        <v>24</v>
      </c>
      <c r="B31" s="18">
        <v>43849.72</v>
      </c>
      <c r="C31" s="18">
        <f t="shared" si="0"/>
        <v>48414.475852000003</v>
      </c>
      <c r="D31" s="18">
        <f t="shared" si="1"/>
        <v>4034.5396543333336</v>
      </c>
      <c r="E31" s="19">
        <f t="shared" si="2"/>
        <v>24.501252961538462</v>
      </c>
      <c r="F31" s="19">
        <f t="shared" si="3"/>
        <v>12.250626480769231</v>
      </c>
      <c r="G31" s="19">
        <f t="shared" si="4"/>
        <v>4.9002505923076924</v>
      </c>
      <c r="H31" s="20">
        <f t="shared" si="5"/>
        <v>23.276190313461541</v>
      </c>
    </row>
    <row r="32" spans="1:8" x14ac:dyDescent="0.3">
      <c r="A32" s="8">
        <f t="shared" si="6"/>
        <v>25</v>
      </c>
      <c r="B32" s="18">
        <v>43929.279999999999</v>
      </c>
      <c r="C32" s="18">
        <f t="shared" si="0"/>
        <v>48502.318048000001</v>
      </c>
      <c r="D32" s="18">
        <f t="shared" si="1"/>
        <v>4041.8598373333334</v>
      </c>
      <c r="E32" s="19">
        <f t="shared" si="2"/>
        <v>24.54570751417004</v>
      </c>
      <c r="F32" s="19">
        <f t="shared" si="3"/>
        <v>12.27285375708502</v>
      </c>
      <c r="G32" s="19">
        <f t="shared" si="4"/>
        <v>4.9091415028340082</v>
      </c>
      <c r="H32" s="20">
        <f t="shared" si="5"/>
        <v>23.318422138461539</v>
      </c>
    </row>
    <row r="33" spans="1:8" x14ac:dyDescent="0.3">
      <c r="A33" s="8">
        <f t="shared" si="6"/>
        <v>26</v>
      </c>
      <c r="B33" s="18">
        <v>44003</v>
      </c>
      <c r="C33" s="18">
        <f t="shared" si="0"/>
        <v>48583.712300000007</v>
      </c>
      <c r="D33" s="18">
        <f t="shared" si="1"/>
        <v>4048.6426916666669</v>
      </c>
      <c r="E33" s="19">
        <f t="shared" si="2"/>
        <v>24.586898937246968</v>
      </c>
      <c r="F33" s="19">
        <f t="shared" si="3"/>
        <v>12.293449468623484</v>
      </c>
      <c r="G33" s="19">
        <f t="shared" si="4"/>
        <v>4.9173797874493932</v>
      </c>
      <c r="H33" s="20">
        <f t="shared" si="5"/>
        <v>23.35755399038462</v>
      </c>
    </row>
    <row r="34" spans="1:8" x14ac:dyDescent="0.3">
      <c r="A34" s="8">
        <f t="shared" si="6"/>
        <v>27</v>
      </c>
      <c r="B34" s="18">
        <v>44071.29</v>
      </c>
      <c r="C34" s="18">
        <f t="shared" si="0"/>
        <v>48659.111289000008</v>
      </c>
      <c r="D34" s="18">
        <f t="shared" si="1"/>
        <v>4054.9259407500003</v>
      </c>
      <c r="E34" s="19">
        <f t="shared" si="2"/>
        <v>24.625056320344132</v>
      </c>
      <c r="F34" s="19">
        <f t="shared" si="3"/>
        <v>12.312528160172066</v>
      </c>
      <c r="G34" s="19">
        <f t="shared" si="4"/>
        <v>4.9250112640688268</v>
      </c>
      <c r="H34" s="20">
        <f t="shared" si="5"/>
        <v>23.393803504326925</v>
      </c>
    </row>
    <row r="35" spans="1:8" x14ac:dyDescent="0.3">
      <c r="A35" s="8">
        <f t="shared" si="6"/>
        <v>28</v>
      </c>
      <c r="B35" s="18">
        <v>44134.57</v>
      </c>
      <c r="C35" s="18">
        <f t="shared" si="0"/>
        <v>48728.978737000005</v>
      </c>
      <c r="D35" s="18">
        <f t="shared" si="1"/>
        <v>4060.7482280833333</v>
      </c>
      <c r="E35" s="19">
        <f t="shared" si="2"/>
        <v>24.660414340587046</v>
      </c>
      <c r="F35" s="19">
        <f t="shared" si="3"/>
        <v>12.330207170293523</v>
      </c>
      <c r="G35" s="19">
        <f t="shared" si="4"/>
        <v>4.9320828681174094</v>
      </c>
      <c r="H35" s="20">
        <f t="shared" si="5"/>
        <v>23.427393623557695</v>
      </c>
    </row>
    <row r="36" spans="1:8" x14ac:dyDescent="0.3">
      <c r="A36" s="8">
        <f t="shared" si="6"/>
        <v>29</v>
      </c>
      <c r="B36" s="18">
        <v>44193.15</v>
      </c>
      <c r="C36" s="18">
        <f t="shared" si="0"/>
        <v>48793.656915000007</v>
      </c>
      <c r="D36" s="18">
        <f t="shared" si="1"/>
        <v>4066.1380762500007</v>
      </c>
      <c r="E36" s="19">
        <f t="shared" si="2"/>
        <v>24.693146212044539</v>
      </c>
      <c r="F36" s="19">
        <f t="shared" si="3"/>
        <v>12.346573106022269</v>
      </c>
      <c r="G36" s="19">
        <f t="shared" si="4"/>
        <v>4.9386292424089078</v>
      </c>
      <c r="H36" s="20">
        <f t="shared" si="5"/>
        <v>23.458488901442312</v>
      </c>
    </row>
    <row r="37" spans="1:8" x14ac:dyDescent="0.3">
      <c r="A37" s="8">
        <f t="shared" si="6"/>
        <v>30</v>
      </c>
      <c r="B37" s="18">
        <v>44247.47</v>
      </c>
      <c r="C37" s="18">
        <f t="shared" si="0"/>
        <v>48853.631627000002</v>
      </c>
      <c r="D37" s="18">
        <f t="shared" si="1"/>
        <v>4071.135968916667</v>
      </c>
      <c r="E37" s="19">
        <f t="shared" si="2"/>
        <v>24.723497786943319</v>
      </c>
      <c r="F37" s="19">
        <f t="shared" si="3"/>
        <v>12.36174889347166</v>
      </c>
      <c r="G37" s="19">
        <f t="shared" si="4"/>
        <v>4.9446995573886641</v>
      </c>
      <c r="H37" s="20">
        <f t="shared" si="5"/>
        <v>23.487322897596155</v>
      </c>
    </row>
    <row r="38" spans="1:8" x14ac:dyDescent="0.3">
      <c r="A38" s="8">
        <f t="shared" si="6"/>
        <v>31</v>
      </c>
      <c r="B38" s="18">
        <v>44297.74</v>
      </c>
      <c r="C38" s="18">
        <f t="shared" si="0"/>
        <v>48909.134733999999</v>
      </c>
      <c r="D38" s="18">
        <f t="shared" si="1"/>
        <v>4075.7612278333331</v>
      </c>
      <c r="E38" s="19">
        <f t="shared" si="2"/>
        <v>24.751586403846154</v>
      </c>
      <c r="F38" s="19">
        <f t="shared" si="3"/>
        <v>12.375793201923077</v>
      </c>
      <c r="G38" s="19">
        <f t="shared" si="4"/>
        <v>4.9503172807692311</v>
      </c>
      <c r="H38" s="20">
        <f t="shared" si="5"/>
        <v>23.514007083653844</v>
      </c>
    </row>
    <row r="39" spans="1:8" x14ac:dyDescent="0.3">
      <c r="A39" s="8">
        <f t="shared" si="6"/>
        <v>32</v>
      </c>
      <c r="B39" s="18">
        <v>44344.3</v>
      </c>
      <c r="C39" s="18">
        <f t="shared" si="0"/>
        <v>48960.541630000007</v>
      </c>
      <c r="D39" s="18">
        <f t="shared" si="1"/>
        <v>4080.0451358333339</v>
      </c>
      <c r="E39" s="19">
        <f t="shared" si="2"/>
        <v>24.777602039473688</v>
      </c>
      <c r="F39" s="19">
        <f t="shared" si="3"/>
        <v>12.388801019736844</v>
      </c>
      <c r="G39" s="19">
        <f t="shared" si="4"/>
        <v>4.9555204078947375</v>
      </c>
      <c r="H39" s="20">
        <f t="shared" si="5"/>
        <v>23.538721937500004</v>
      </c>
    </row>
    <row r="40" spans="1:8" x14ac:dyDescent="0.3">
      <c r="A40" s="8">
        <f t="shared" si="6"/>
        <v>33</v>
      </c>
      <c r="B40" s="18">
        <v>44387.41</v>
      </c>
      <c r="C40" s="18">
        <f t="shared" si="0"/>
        <v>49008.139381000008</v>
      </c>
      <c r="D40" s="18">
        <f t="shared" si="1"/>
        <v>4084.0116150833342</v>
      </c>
      <c r="E40" s="19">
        <f t="shared" si="2"/>
        <v>24.801689970141705</v>
      </c>
      <c r="F40" s="19">
        <f t="shared" si="3"/>
        <v>12.400844985070853</v>
      </c>
      <c r="G40" s="19">
        <f t="shared" si="4"/>
        <v>4.9603379940283414</v>
      </c>
      <c r="H40" s="20">
        <f t="shared" si="5"/>
        <v>23.561605471634618</v>
      </c>
    </row>
    <row r="41" spans="1:8" x14ac:dyDescent="0.3">
      <c r="A41" s="8">
        <f t="shared" si="6"/>
        <v>34</v>
      </c>
      <c r="B41" s="18">
        <v>44427.34</v>
      </c>
      <c r="C41" s="18">
        <f t="shared" si="0"/>
        <v>49052.226093999998</v>
      </c>
      <c r="D41" s="18">
        <f t="shared" si="1"/>
        <v>4087.6855078333333</v>
      </c>
      <c r="E41" s="19">
        <f t="shared" si="2"/>
        <v>24.824001059716597</v>
      </c>
      <c r="F41" s="19">
        <f t="shared" si="3"/>
        <v>12.412000529858298</v>
      </c>
      <c r="G41" s="19">
        <f t="shared" si="4"/>
        <v>4.9648002119433192</v>
      </c>
      <c r="H41" s="20">
        <f t="shared" si="5"/>
        <v>23.582801006730769</v>
      </c>
    </row>
    <row r="42" spans="1:8" x14ac:dyDescent="0.3">
      <c r="A42" s="21">
        <f t="shared" si="6"/>
        <v>35</v>
      </c>
      <c r="B42" s="22">
        <v>44464.29</v>
      </c>
      <c r="C42" s="22">
        <f t="shared" si="0"/>
        <v>49093.022589000007</v>
      </c>
      <c r="D42" s="22">
        <f t="shared" si="1"/>
        <v>4091.0852157500003</v>
      </c>
      <c r="E42" s="23">
        <f t="shared" si="2"/>
        <v>24.84464705921053</v>
      </c>
      <c r="F42" s="23">
        <f t="shared" si="3"/>
        <v>12.422323529605265</v>
      </c>
      <c r="G42" s="23">
        <f t="shared" si="4"/>
        <v>4.9689294118421063</v>
      </c>
      <c r="H42" s="24">
        <f t="shared" si="5"/>
        <v>23.602414706250002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14</v>
      </c>
      <c r="B1" s="1" t="s">
        <v>50</v>
      </c>
    </row>
    <row r="2" spans="1:8" x14ac:dyDescent="0.3">
      <c r="A2" s="4"/>
      <c r="D2" s="3">
        <f>Inhoud!B4</f>
        <v>44896</v>
      </c>
    </row>
    <row r="3" spans="1:8" ht="14.4" x14ac:dyDescent="0.3">
      <c r="A3" s="1"/>
      <c r="B3" s="1"/>
      <c r="C3" s="5" t="s">
        <v>1</v>
      </c>
      <c r="D3" s="37">
        <f>Inhoud!B6</f>
        <v>1.1041000000000001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44896</v>
      </c>
      <c r="D6" s="13">
        <f>C6</f>
        <v>44896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25562.97</v>
      </c>
      <c r="C7" s="18">
        <f t="shared" ref="C7:C42" si="0">B7*$D$3</f>
        <v>28224.075177000002</v>
      </c>
      <c r="D7" s="18">
        <f t="shared" ref="D7:D42" si="1">B7/12*$D$3</f>
        <v>2352.0062647499999</v>
      </c>
      <c r="E7" s="19">
        <f t="shared" ref="E7:E42" si="2">C7/1976</f>
        <v>14.283438854757087</v>
      </c>
      <c r="F7" s="19">
        <f>E7/2</f>
        <v>7.1417194273785434</v>
      </c>
      <c r="G7" s="19">
        <f>E7/5</f>
        <v>2.8566877709514173</v>
      </c>
      <c r="H7" s="20">
        <f>C7/2080</f>
        <v>13.569266912019232</v>
      </c>
    </row>
    <row r="8" spans="1:8" x14ac:dyDescent="0.3">
      <c r="A8" s="8">
        <f>A7+1</f>
        <v>1</v>
      </c>
      <c r="B8" s="18">
        <v>26558.33</v>
      </c>
      <c r="C8" s="18">
        <f t="shared" si="0"/>
        <v>29323.052153000004</v>
      </c>
      <c r="D8" s="18">
        <f t="shared" si="1"/>
        <v>2443.587679416667</v>
      </c>
      <c r="E8" s="19">
        <f t="shared" si="2"/>
        <v>14.839601292004051</v>
      </c>
      <c r="F8" s="19">
        <f t="shared" ref="F8:F42" si="3">E8/2</f>
        <v>7.4198006460020256</v>
      </c>
      <c r="G8" s="19">
        <f t="shared" ref="G8:G42" si="4">E8/5</f>
        <v>2.9679202584008104</v>
      </c>
      <c r="H8" s="20">
        <f t="shared" ref="H8:H42" si="5">C8/2080</f>
        <v>14.097621227403849</v>
      </c>
    </row>
    <row r="9" spans="1:8" x14ac:dyDescent="0.3">
      <c r="A9" s="8">
        <f t="shared" ref="A9:A42" si="6">A8+1</f>
        <v>2</v>
      </c>
      <c r="B9" s="18">
        <v>27553.69</v>
      </c>
      <c r="C9" s="18">
        <f t="shared" si="0"/>
        <v>30422.029129000002</v>
      </c>
      <c r="D9" s="18">
        <f t="shared" si="1"/>
        <v>2535.1690940833337</v>
      </c>
      <c r="E9" s="19">
        <f t="shared" si="2"/>
        <v>15.395763729251014</v>
      </c>
      <c r="F9" s="19">
        <f t="shared" si="3"/>
        <v>7.6978818646255069</v>
      </c>
      <c r="G9" s="19">
        <f t="shared" si="4"/>
        <v>3.0791527458502026</v>
      </c>
      <c r="H9" s="20">
        <f t="shared" si="5"/>
        <v>14.625975542788463</v>
      </c>
    </row>
    <row r="10" spans="1:8" x14ac:dyDescent="0.3">
      <c r="A10" s="8">
        <f t="shared" si="6"/>
        <v>3</v>
      </c>
      <c r="B10" s="18">
        <v>28549.06</v>
      </c>
      <c r="C10" s="18">
        <f t="shared" si="0"/>
        <v>31521.017146000002</v>
      </c>
      <c r="D10" s="18">
        <f t="shared" si="1"/>
        <v>2626.7514288333336</v>
      </c>
      <c r="E10" s="19">
        <f t="shared" si="2"/>
        <v>15.951931754048584</v>
      </c>
      <c r="F10" s="19">
        <f t="shared" si="3"/>
        <v>7.9759658770242918</v>
      </c>
      <c r="G10" s="19">
        <f t="shared" si="4"/>
        <v>3.1903863508097166</v>
      </c>
      <c r="H10" s="20">
        <f t="shared" si="5"/>
        <v>15.154335166346154</v>
      </c>
    </row>
    <row r="11" spans="1:8" x14ac:dyDescent="0.3">
      <c r="A11" s="8">
        <f t="shared" si="6"/>
        <v>4</v>
      </c>
      <c r="B11" s="18">
        <v>29544.42</v>
      </c>
      <c r="C11" s="18">
        <f t="shared" si="0"/>
        <v>32619.994122</v>
      </c>
      <c r="D11" s="18">
        <f t="shared" si="1"/>
        <v>2718.3328434999999</v>
      </c>
      <c r="E11" s="19">
        <f t="shared" si="2"/>
        <v>16.508094191295548</v>
      </c>
      <c r="F11" s="19">
        <f t="shared" si="3"/>
        <v>8.2540470956477741</v>
      </c>
      <c r="G11" s="19">
        <f t="shared" si="4"/>
        <v>3.3016188382591096</v>
      </c>
      <c r="H11" s="20">
        <f t="shared" si="5"/>
        <v>15.682689481730769</v>
      </c>
    </row>
    <row r="12" spans="1:8" x14ac:dyDescent="0.3">
      <c r="A12" s="8">
        <f t="shared" si="6"/>
        <v>5</v>
      </c>
      <c r="B12" s="18">
        <v>29544.42</v>
      </c>
      <c r="C12" s="18">
        <f t="shared" si="0"/>
        <v>32619.994122</v>
      </c>
      <c r="D12" s="18">
        <f t="shared" si="1"/>
        <v>2718.3328434999999</v>
      </c>
      <c r="E12" s="19">
        <f t="shared" si="2"/>
        <v>16.508094191295548</v>
      </c>
      <c r="F12" s="19">
        <f t="shared" si="3"/>
        <v>8.2540470956477741</v>
      </c>
      <c r="G12" s="19">
        <f t="shared" si="4"/>
        <v>3.3016188382591096</v>
      </c>
      <c r="H12" s="20">
        <f t="shared" si="5"/>
        <v>15.682689481730769</v>
      </c>
    </row>
    <row r="13" spans="1:8" x14ac:dyDescent="0.3">
      <c r="A13" s="8">
        <f t="shared" si="6"/>
        <v>6</v>
      </c>
      <c r="B13" s="18">
        <v>30313</v>
      </c>
      <c r="C13" s="18">
        <f t="shared" si="0"/>
        <v>33468.583300000006</v>
      </c>
      <c r="D13" s="18">
        <f t="shared" si="1"/>
        <v>2789.0486083333335</v>
      </c>
      <c r="E13" s="19">
        <f t="shared" si="2"/>
        <v>16.93754215587045</v>
      </c>
      <c r="F13" s="19">
        <f t="shared" si="3"/>
        <v>8.4687710779352248</v>
      </c>
      <c r="G13" s="19">
        <f t="shared" si="4"/>
        <v>3.3875084311740897</v>
      </c>
      <c r="H13" s="20">
        <f t="shared" si="5"/>
        <v>16.090665048076925</v>
      </c>
    </row>
    <row r="14" spans="1:8" x14ac:dyDescent="0.3">
      <c r="A14" s="8">
        <f t="shared" si="6"/>
        <v>7</v>
      </c>
      <c r="B14" s="18">
        <v>30313</v>
      </c>
      <c r="C14" s="18">
        <f t="shared" si="0"/>
        <v>33468.583300000006</v>
      </c>
      <c r="D14" s="18">
        <f t="shared" si="1"/>
        <v>2789.0486083333335</v>
      </c>
      <c r="E14" s="19">
        <f t="shared" si="2"/>
        <v>16.93754215587045</v>
      </c>
      <c r="F14" s="19">
        <f t="shared" si="3"/>
        <v>8.4687710779352248</v>
      </c>
      <c r="G14" s="19">
        <f t="shared" si="4"/>
        <v>3.3875084311740897</v>
      </c>
      <c r="H14" s="20">
        <f t="shared" si="5"/>
        <v>16.090665048076925</v>
      </c>
    </row>
    <row r="15" spans="1:8" x14ac:dyDescent="0.3">
      <c r="A15" s="8">
        <f t="shared" si="6"/>
        <v>8</v>
      </c>
      <c r="B15" s="18">
        <v>31731.68</v>
      </c>
      <c r="C15" s="18">
        <f t="shared" si="0"/>
        <v>35034.947888000002</v>
      </c>
      <c r="D15" s="18">
        <f t="shared" si="1"/>
        <v>2919.5789906666669</v>
      </c>
      <c r="E15" s="19">
        <f t="shared" si="2"/>
        <v>17.730236785425102</v>
      </c>
      <c r="F15" s="19">
        <f t="shared" si="3"/>
        <v>8.8651183927125512</v>
      </c>
      <c r="G15" s="19">
        <f t="shared" si="4"/>
        <v>3.5460473570850204</v>
      </c>
      <c r="H15" s="20">
        <f t="shared" si="5"/>
        <v>16.843724946153849</v>
      </c>
    </row>
    <row r="16" spans="1:8" x14ac:dyDescent="0.3">
      <c r="A16" s="8">
        <f t="shared" si="6"/>
        <v>9</v>
      </c>
      <c r="B16" s="18">
        <v>31731.68</v>
      </c>
      <c r="C16" s="18">
        <f t="shared" si="0"/>
        <v>35034.947888000002</v>
      </c>
      <c r="D16" s="18">
        <f t="shared" si="1"/>
        <v>2919.5789906666669</v>
      </c>
      <c r="E16" s="19">
        <f t="shared" si="2"/>
        <v>17.730236785425102</v>
      </c>
      <c r="F16" s="19">
        <f t="shared" si="3"/>
        <v>8.8651183927125512</v>
      </c>
      <c r="G16" s="19">
        <f t="shared" si="4"/>
        <v>3.5460473570850204</v>
      </c>
      <c r="H16" s="20">
        <f t="shared" si="5"/>
        <v>16.843724946153849</v>
      </c>
    </row>
    <row r="17" spans="1:8" x14ac:dyDescent="0.3">
      <c r="A17" s="8">
        <f t="shared" si="6"/>
        <v>10</v>
      </c>
      <c r="B17" s="18">
        <v>32918.76</v>
      </c>
      <c r="C17" s="18">
        <f t="shared" si="0"/>
        <v>36345.602916000003</v>
      </c>
      <c r="D17" s="18">
        <f t="shared" si="1"/>
        <v>3028.8002430000001</v>
      </c>
      <c r="E17" s="19">
        <f t="shared" si="2"/>
        <v>18.393523742914983</v>
      </c>
      <c r="F17" s="19">
        <f t="shared" si="3"/>
        <v>9.1967618714574915</v>
      </c>
      <c r="G17" s="19">
        <f t="shared" si="4"/>
        <v>3.6787047485829967</v>
      </c>
      <c r="H17" s="20">
        <f t="shared" si="5"/>
        <v>17.473847555769233</v>
      </c>
    </row>
    <row r="18" spans="1:8" x14ac:dyDescent="0.3">
      <c r="A18" s="8">
        <f t="shared" si="6"/>
        <v>11</v>
      </c>
      <c r="B18" s="18">
        <v>32918.76</v>
      </c>
      <c r="C18" s="18">
        <f t="shared" si="0"/>
        <v>36345.602916000003</v>
      </c>
      <c r="D18" s="18">
        <f t="shared" si="1"/>
        <v>3028.8002430000001</v>
      </c>
      <c r="E18" s="19">
        <f t="shared" si="2"/>
        <v>18.393523742914983</v>
      </c>
      <c r="F18" s="19">
        <f t="shared" si="3"/>
        <v>9.1967618714574915</v>
      </c>
      <c r="G18" s="19">
        <f t="shared" si="4"/>
        <v>3.6787047485829967</v>
      </c>
      <c r="H18" s="20">
        <f t="shared" si="5"/>
        <v>17.473847555769233</v>
      </c>
    </row>
    <row r="19" spans="1:8" x14ac:dyDescent="0.3">
      <c r="A19" s="8">
        <f t="shared" si="6"/>
        <v>12</v>
      </c>
      <c r="B19" s="18">
        <v>33918.949999999997</v>
      </c>
      <c r="C19" s="18">
        <f t="shared" si="0"/>
        <v>37449.912694999999</v>
      </c>
      <c r="D19" s="18">
        <f t="shared" si="1"/>
        <v>3120.8260579166667</v>
      </c>
      <c r="E19" s="19">
        <f t="shared" si="2"/>
        <v>18.952384967105264</v>
      </c>
      <c r="F19" s="19">
        <f t="shared" si="3"/>
        <v>9.4761924835526319</v>
      </c>
      <c r="G19" s="19">
        <f t="shared" si="4"/>
        <v>3.7904769934210529</v>
      </c>
      <c r="H19" s="20">
        <f t="shared" si="5"/>
        <v>18.004765718750001</v>
      </c>
    </row>
    <row r="20" spans="1:8" x14ac:dyDescent="0.3">
      <c r="A20" s="8">
        <f t="shared" si="6"/>
        <v>13</v>
      </c>
      <c r="B20" s="18">
        <v>33918.949999999997</v>
      </c>
      <c r="C20" s="18">
        <f t="shared" si="0"/>
        <v>37449.912694999999</v>
      </c>
      <c r="D20" s="18">
        <f t="shared" si="1"/>
        <v>3120.8260579166667</v>
      </c>
      <c r="E20" s="19">
        <f t="shared" si="2"/>
        <v>18.952384967105264</v>
      </c>
      <c r="F20" s="19">
        <f t="shared" si="3"/>
        <v>9.4761924835526319</v>
      </c>
      <c r="G20" s="19">
        <f t="shared" si="4"/>
        <v>3.7904769934210529</v>
      </c>
      <c r="H20" s="20">
        <f t="shared" si="5"/>
        <v>18.004765718750001</v>
      </c>
    </row>
    <row r="21" spans="1:8" x14ac:dyDescent="0.3">
      <c r="A21" s="8">
        <f t="shared" si="6"/>
        <v>14</v>
      </c>
      <c r="B21" s="18">
        <v>35337.629999999997</v>
      </c>
      <c r="C21" s="18">
        <f t="shared" si="0"/>
        <v>39016.277283000003</v>
      </c>
      <c r="D21" s="18">
        <f t="shared" si="1"/>
        <v>3251.3564402500001</v>
      </c>
      <c r="E21" s="19">
        <f t="shared" si="2"/>
        <v>19.74507959665992</v>
      </c>
      <c r="F21" s="19">
        <f t="shared" si="3"/>
        <v>9.8725397983299601</v>
      </c>
      <c r="G21" s="19">
        <f t="shared" si="4"/>
        <v>3.949015919331984</v>
      </c>
      <c r="H21" s="20">
        <f t="shared" si="5"/>
        <v>18.757825616826924</v>
      </c>
    </row>
    <row r="22" spans="1:8" x14ac:dyDescent="0.3">
      <c r="A22" s="8">
        <f t="shared" si="6"/>
        <v>15</v>
      </c>
      <c r="B22" s="18">
        <v>35337.629999999997</v>
      </c>
      <c r="C22" s="18">
        <f t="shared" si="0"/>
        <v>39016.277283000003</v>
      </c>
      <c r="D22" s="18">
        <f t="shared" si="1"/>
        <v>3251.3564402500001</v>
      </c>
      <c r="E22" s="19">
        <f t="shared" si="2"/>
        <v>19.74507959665992</v>
      </c>
      <c r="F22" s="19">
        <f t="shared" si="3"/>
        <v>9.8725397983299601</v>
      </c>
      <c r="G22" s="19">
        <f t="shared" si="4"/>
        <v>3.949015919331984</v>
      </c>
      <c r="H22" s="20">
        <f t="shared" si="5"/>
        <v>18.757825616826924</v>
      </c>
    </row>
    <row r="23" spans="1:8" x14ac:dyDescent="0.3">
      <c r="A23" s="8">
        <f t="shared" si="6"/>
        <v>16</v>
      </c>
      <c r="B23" s="18">
        <v>36756.31</v>
      </c>
      <c r="C23" s="18">
        <f t="shared" si="0"/>
        <v>40582.641871</v>
      </c>
      <c r="D23" s="18">
        <f t="shared" si="1"/>
        <v>3381.8868225833335</v>
      </c>
      <c r="E23" s="19">
        <f t="shared" si="2"/>
        <v>20.537774226214573</v>
      </c>
      <c r="F23" s="19">
        <f t="shared" si="3"/>
        <v>10.268887113107287</v>
      </c>
      <c r="G23" s="19">
        <f t="shared" si="4"/>
        <v>4.1075548452429143</v>
      </c>
      <c r="H23" s="20">
        <f t="shared" si="5"/>
        <v>19.510885514903848</v>
      </c>
    </row>
    <row r="24" spans="1:8" x14ac:dyDescent="0.3">
      <c r="A24" s="8">
        <f t="shared" si="6"/>
        <v>17</v>
      </c>
      <c r="B24" s="18">
        <v>36756.31</v>
      </c>
      <c r="C24" s="18">
        <f t="shared" si="0"/>
        <v>40582.641871</v>
      </c>
      <c r="D24" s="18">
        <f t="shared" si="1"/>
        <v>3381.8868225833335</v>
      </c>
      <c r="E24" s="19">
        <f t="shared" si="2"/>
        <v>20.537774226214573</v>
      </c>
      <c r="F24" s="19">
        <f t="shared" si="3"/>
        <v>10.268887113107287</v>
      </c>
      <c r="G24" s="19">
        <f t="shared" si="4"/>
        <v>4.1075548452429143</v>
      </c>
      <c r="H24" s="20">
        <f t="shared" si="5"/>
        <v>19.510885514903848</v>
      </c>
    </row>
    <row r="25" spans="1:8" x14ac:dyDescent="0.3">
      <c r="A25" s="8">
        <f t="shared" si="6"/>
        <v>18</v>
      </c>
      <c r="B25" s="18">
        <v>38175</v>
      </c>
      <c r="C25" s="18">
        <f t="shared" si="0"/>
        <v>42149.017500000002</v>
      </c>
      <c r="D25" s="18">
        <f t="shared" si="1"/>
        <v>3512.4181250000001</v>
      </c>
      <c r="E25" s="19">
        <f t="shared" si="2"/>
        <v>21.33047444331984</v>
      </c>
      <c r="F25" s="19">
        <f t="shared" si="3"/>
        <v>10.66523722165992</v>
      </c>
      <c r="G25" s="19">
        <f t="shared" si="4"/>
        <v>4.266094888663968</v>
      </c>
      <c r="H25" s="20">
        <f t="shared" si="5"/>
        <v>20.263950721153847</v>
      </c>
    </row>
    <row r="26" spans="1:8" x14ac:dyDescent="0.3">
      <c r="A26" s="8">
        <f t="shared" si="6"/>
        <v>19</v>
      </c>
      <c r="B26" s="18">
        <v>38175</v>
      </c>
      <c r="C26" s="18">
        <f t="shared" si="0"/>
        <v>42149.017500000002</v>
      </c>
      <c r="D26" s="18">
        <f t="shared" si="1"/>
        <v>3512.4181250000001</v>
      </c>
      <c r="E26" s="19">
        <f t="shared" si="2"/>
        <v>21.33047444331984</v>
      </c>
      <c r="F26" s="19">
        <f t="shared" si="3"/>
        <v>10.66523722165992</v>
      </c>
      <c r="G26" s="19">
        <f t="shared" si="4"/>
        <v>4.266094888663968</v>
      </c>
      <c r="H26" s="20">
        <f t="shared" si="5"/>
        <v>20.263950721153847</v>
      </c>
    </row>
    <row r="27" spans="1:8" x14ac:dyDescent="0.3">
      <c r="A27" s="8">
        <f t="shared" si="6"/>
        <v>20</v>
      </c>
      <c r="B27" s="18">
        <v>39593.68</v>
      </c>
      <c r="C27" s="18">
        <f t="shared" si="0"/>
        <v>43715.382088000006</v>
      </c>
      <c r="D27" s="18">
        <f t="shared" si="1"/>
        <v>3642.9485073333335</v>
      </c>
      <c r="E27" s="19">
        <f t="shared" si="2"/>
        <v>22.123169072874497</v>
      </c>
      <c r="F27" s="19">
        <f t="shared" si="3"/>
        <v>11.061584536437248</v>
      </c>
      <c r="G27" s="19">
        <f t="shared" si="4"/>
        <v>4.4246338145748991</v>
      </c>
      <c r="H27" s="20">
        <f t="shared" si="5"/>
        <v>21.017010619230771</v>
      </c>
    </row>
    <row r="28" spans="1:8" x14ac:dyDescent="0.3">
      <c r="A28" s="8">
        <f t="shared" si="6"/>
        <v>21</v>
      </c>
      <c r="B28" s="18">
        <v>39593.68</v>
      </c>
      <c r="C28" s="18">
        <f t="shared" si="0"/>
        <v>43715.382088000006</v>
      </c>
      <c r="D28" s="18">
        <f t="shared" si="1"/>
        <v>3642.9485073333335</v>
      </c>
      <c r="E28" s="19">
        <f t="shared" si="2"/>
        <v>22.123169072874497</v>
      </c>
      <c r="F28" s="19">
        <f t="shared" si="3"/>
        <v>11.061584536437248</v>
      </c>
      <c r="G28" s="19">
        <f t="shared" si="4"/>
        <v>4.4246338145748991</v>
      </c>
      <c r="H28" s="20">
        <f t="shared" si="5"/>
        <v>21.017010619230771</v>
      </c>
    </row>
    <row r="29" spans="1:8" x14ac:dyDescent="0.3">
      <c r="A29" s="8">
        <f t="shared" si="6"/>
        <v>22</v>
      </c>
      <c r="B29" s="18">
        <v>41012.35</v>
      </c>
      <c r="C29" s="18">
        <f t="shared" si="0"/>
        <v>45281.735635000005</v>
      </c>
      <c r="D29" s="18">
        <f t="shared" si="1"/>
        <v>3773.4779695833336</v>
      </c>
      <c r="E29" s="19">
        <f t="shared" si="2"/>
        <v>22.915858114878546</v>
      </c>
      <c r="F29" s="19">
        <f t="shared" si="3"/>
        <v>11.457929057439273</v>
      </c>
      <c r="G29" s="19">
        <f t="shared" si="4"/>
        <v>4.5831716229757093</v>
      </c>
      <c r="H29" s="20">
        <f t="shared" si="5"/>
        <v>21.770065209134618</v>
      </c>
    </row>
    <row r="30" spans="1:8" x14ac:dyDescent="0.3">
      <c r="A30" s="8">
        <f t="shared" si="6"/>
        <v>23</v>
      </c>
      <c r="B30" s="18">
        <v>42431.05</v>
      </c>
      <c r="C30" s="18">
        <f t="shared" si="0"/>
        <v>46848.122305000004</v>
      </c>
      <c r="D30" s="18">
        <f t="shared" si="1"/>
        <v>3904.010192083334</v>
      </c>
      <c r="E30" s="19">
        <f t="shared" si="2"/>
        <v>23.708563919534416</v>
      </c>
      <c r="F30" s="19">
        <f t="shared" si="3"/>
        <v>11.854281959767208</v>
      </c>
      <c r="G30" s="19">
        <f t="shared" si="4"/>
        <v>4.7417127839068831</v>
      </c>
      <c r="H30" s="20">
        <f t="shared" si="5"/>
        <v>22.523135723557694</v>
      </c>
    </row>
    <row r="31" spans="1:8" x14ac:dyDescent="0.3">
      <c r="A31" s="8">
        <f t="shared" si="6"/>
        <v>24</v>
      </c>
      <c r="B31" s="18">
        <v>43849.72</v>
      </c>
      <c r="C31" s="18">
        <f t="shared" si="0"/>
        <v>48414.475852000003</v>
      </c>
      <c r="D31" s="18">
        <f t="shared" si="1"/>
        <v>4034.5396543333336</v>
      </c>
      <c r="E31" s="19">
        <f t="shared" si="2"/>
        <v>24.501252961538462</v>
      </c>
      <c r="F31" s="19">
        <f t="shared" si="3"/>
        <v>12.250626480769231</v>
      </c>
      <c r="G31" s="19">
        <f t="shared" si="4"/>
        <v>4.9002505923076924</v>
      </c>
      <c r="H31" s="20">
        <f t="shared" si="5"/>
        <v>23.276190313461541</v>
      </c>
    </row>
    <row r="32" spans="1:8" x14ac:dyDescent="0.3">
      <c r="A32" s="8">
        <f t="shared" si="6"/>
        <v>25</v>
      </c>
      <c r="B32" s="18">
        <v>43929.279999999999</v>
      </c>
      <c r="C32" s="18">
        <f t="shared" si="0"/>
        <v>48502.318048000001</v>
      </c>
      <c r="D32" s="18">
        <f t="shared" si="1"/>
        <v>4041.8598373333334</v>
      </c>
      <c r="E32" s="19">
        <f t="shared" si="2"/>
        <v>24.54570751417004</v>
      </c>
      <c r="F32" s="19">
        <f t="shared" si="3"/>
        <v>12.27285375708502</v>
      </c>
      <c r="G32" s="19">
        <f t="shared" si="4"/>
        <v>4.9091415028340082</v>
      </c>
      <c r="H32" s="20">
        <f t="shared" si="5"/>
        <v>23.318422138461539</v>
      </c>
    </row>
    <row r="33" spans="1:8" x14ac:dyDescent="0.3">
      <c r="A33" s="8">
        <f t="shared" si="6"/>
        <v>26</v>
      </c>
      <c r="B33" s="18">
        <v>44003</v>
      </c>
      <c r="C33" s="18">
        <f t="shared" si="0"/>
        <v>48583.712300000007</v>
      </c>
      <c r="D33" s="18">
        <f t="shared" si="1"/>
        <v>4048.6426916666669</v>
      </c>
      <c r="E33" s="19">
        <f t="shared" si="2"/>
        <v>24.586898937246968</v>
      </c>
      <c r="F33" s="19">
        <f t="shared" si="3"/>
        <v>12.293449468623484</v>
      </c>
      <c r="G33" s="19">
        <f t="shared" si="4"/>
        <v>4.9173797874493932</v>
      </c>
      <c r="H33" s="20">
        <f t="shared" si="5"/>
        <v>23.35755399038462</v>
      </c>
    </row>
    <row r="34" spans="1:8" x14ac:dyDescent="0.3">
      <c r="A34" s="8">
        <f t="shared" si="6"/>
        <v>27</v>
      </c>
      <c r="B34" s="18">
        <v>44071.29</v>
      </c>
      <c r="C34" s="18">
        <f t="shared" si="0"/>
        <v>48659.111289000008</v>
      </c>
      <c r="D34" s="18">
        <f t="shared" si="1"/>
        <v>4054.9259407500003</v>
      </c>
      <c r="E34" s="19">
        <f t="shared" si="2"/>
        <v>24.625056320344132</v>
      </c>
      <c r="F34" s="19">
        <f t="shared" si="3"/>
        <v>12.312528160172066</v>
      </c>
      <c r="G34" s="19">
        <f t="shared" si="4"/>
        <v>4.9250112640688268</v>
      </c>
      <c r="H34" s="20">
        <f t="shared" si="5"/>
        <v>23.393803504326925</v>
      </c>
    </row>
    <row r="35" spans="1:8" x14ac:dyDescent="0.3">
      <c r="A35" s="8">
        <f t="shared" si="6"/>
        <v>28</v>
      </c>
      <c r="B35" s="18">
        <v>44134.57</v>
      </c>
      <c r="C35" s="18">
        <f t="shared" si="0"/>
        <v>48728.978737000005</v>
      </c>
      <c r="D35" s="18">
        <f t="shared" si="1"/>
        <v>4060.7482280833333</v>
      </c>
      <c r="E35" s="19">
        <f t="shared" si="2"/>
        <v>24.660414340587046</v>
      </c>
      <c r="F35" s="19">
        <f t="shared" si="3"/>
        <v>12.330207170293523</v>
      </c>
      <c r="G35" s="19">
        <f t="shared" si="4"/>
        <v>4.9320828681174094</v>
      </c>
      <c r="H35" s="20">
        <f t="shared" si="5"/>
        <v>23.427393623557695</v>
      </c>
    </row>
    <row r="36" spans="1:8" x14ac:dyDescent="0.3">
      <c r="A36" s="8">
        <f t="shared" si="6"/>
        <v>29</v>
      </c>
      <c r="B36" s="18">
        <v>44193.15</v>
      </c>
      <c r="C36" s="18">
        <f t="shared" si="0"/>
        <v>48793.656915000007</v>
      </c>
      <c r="D36" s="18">
        <f t="shared" si="1"/>
        <v>4066.1380762500007</v>
      </c>
      <c r="E36" s="19">
        <f t="shared" si="2"/>
        <v>24.693146212044539</v>
      </c>
      <c r="F36" s="19">
        <f t="shared" si="3"/>
        <v>12.346573106022269</v>
      </c>
      <c r="G36" s="19">
        <f t="shared" si="4"/>
        <v>4.9386292424089078</v>
      </c>
      <c r="H36" s="20">
        <f t="shared" si="5"/>
        <v>23.458488901442312</v>
      </c>
    </row>
    <row r="37" spans="1:8" x14ac:dyDescent="0.3">
      <c r="A37" s="8">
        <f t="shared" si="6"/>
        <v>30</v>
      </c>
      <c r="B37" s="18">
        <v>44247.47</v>
      </c>
      <c r="C37" s="18">
        <f t="shared" si="0"/>
        <v>48853.631627000002</v>
      </c>
      <c r="D37" s="18">
        <f t="shared" si="1"/>
        <v>4071.135968916667</v>
      </c>
      <c r="E37" s="19">
        <f t="shared" si="2"/>
        <v>24.723497786943319</v>
      </c>
      <c r="F37" s="19">
        <f t="shared" si="3"/>
        <v>12.36174889347166</v>
      </c>
      <c r="G37" s="19">
        <f t="shared" si="4"/>
        <v>4.9446995573886641</v>
      </c>
      <c r="H37" s="20">
        <f t="shared" si="5"/>
        <v>23.487322897596155</v>
      </c>
    </row>
    <row r="38" spans="1:8" x14ac:dyDescent="0.3">
      <c r="A38" s="8">
        <f t="shared" si="6"/>
        <v>31</v>
      </c>
      <c r="B38" s="18">
        <v>44297.74</v>
      </c>
      <c r="C38" s="18">
        <f t="shared" si="0"/>
        <v>48909.134733999999</v>
      </c>
      <c r="D38" s="18">
        <f t="shared" si="1"/>
        <v>4075.7612278333331</v>
      </c>
      <c r="E38" s="19">
        <f t="shared" si="2"/>
        <v>24.751586403846154</v>
      </c>
      <c r="F38" s="19">
        <f t="shared" si="3"/>
        <v>12.375793201923077</v>
      </c>
      <c r="G38" s="19">
        <f t="shared" si="4"/>
        <v>4.9503172807692311</v>
      </c>
      <c r="H38" s="20">
        <f t="shared" si="5"/>
        <v>23.514007083653844</v>
      </c>
    </row>
    <row r="39" spans="1:8" x14ac:dyDescent="0.3">
      <c r="A39" s="8">
        <f t="shared" si="6"/>
        <v>32</v>
      </c>
      <c r="B39" s="18">
        <v>44344.3</v>
      </c>
      <c r="C39" s="18">
        <f t="shared" si="0"/>
        <v>48960.541630000007</v>
      </c>
      <c r="D39" s="18">
        <f t="shared" si="1"/>
        <v>4080.0451358333339</v>
      </c>
      <c r="E39" s="19">
        <f t="shared" si="2"/>
        <v>24.777602039473688</v>
      </c>
      <c r="F39" s="19">
        <f t="shared" si="3"/>
        <v>12.388801019736844</v>
      </c>
      <c r="G39" s="19">
        <f t="shared" si="4"/>
        <v>4.9555204078947375</v>
      </c>
      <c r="H39" s="20">
        <f t="shared" si="5"/>
        <v>23.538721937500004</v>
      </c>
    </row>
    <row r="40" spans="1:8" x14ac:dyDescent="0.3">
      <c r="A40" s="8">
        <f t="shared" si="6"/>
        <v>33</v>
      </c>
      <c r="B40" s="18">
        <v>44387.41</v>
      </c>
      <c r="C40" s="18">
        <f t="shared" si="0"/>
        <v>49008.139381000008</v>
      </c>
      <c r="D40" s="18">
        <f t="shared" si="1"/>
        <v>4084.0116150833342</v>
      </c>
      <c r="E40" s="19">
        <f t="shared" si="2"/>
        <v>24.801689970141705</v>
      </c>
      <c r="F40" s="19">
        <f t="shared" si="3"/>
        <v>12.400844985070853</v>
      </c>
      <c r="G40" s="19">
        <f t="shared" si="4"/>
        <v>4.9603379940283414</v>
      </c>
      <c r="H40" s="20">
        <f t="shared" si="5"/>
        <v>23.561605471634618</v>
      </c>
    </row>
    <row r="41" spans="1:8" x14ac:dyDescent="0.3">
      <c r="A41" s="8">
        <f t="shared" si="6"/>
        <v>34</v>
      </c>
      <c r="B41" s="18">
        <v>44427.34</v>
      </c>
      <c r="C41" s="18">
        <f t="shared" si="0"/>
        <v>49052.226093999998</v>
      </c>
      <c r="D41" s="18">
        <f t="shared" si="1"/>
        <v>4087.6855078333333</v>
      </c>
      <c r="E41" s="19">
        <f t="shared" si="2"/>
        <v>24.824001059716597</v>
      </c>
      <c r="F41" s="19">
        <f t="shared" si="3"/>
        <v>12.412000529858298</v>
      </c>
      <c r="G41" s="19">
        <f t="shared" si="4"/>
        <v>4.9648002119433192</v>
      </c>
      <c r="H41" s="20">
        <f t="shared" si="5"/>
        <v>23.582801006730769</v>
      </c>
    </row>
    <row r="42" spans="1:8" x14ac:dyDescent="0.3">
      <c r="A42" s="21">
        <f t="shared" si="6"/>
        <v>35</v>
      </c>
      <c r="B42" s="22">
        <v>44464.29</v>
      </c>
      <c r="C42" s="22">
        <f t="shared" si="0"/>
        <v>49093.022589000007</v>
      </c>
      <c r="D42" s="22">
        <f t="shared" si="1"/>
        <v>4091.0852157500003</v>
      </c>
      <c r="E42" s="23">
        <f t="shared" si="2"/>
        <v>24.84464705921053</v>
      </c>
      <c r="F42" s="23">
        <f t="shared" si="3"/>
        <v>12.422323529605265</v>
      </c>
      <c r="G42" s="23">
        <f t="shared" si="4"/>
        <v>4.9689294118421063</v>
      </c>
      <c r="H42" s="24">
        <f t="shared" si="5"/>
        <v>23.602414706250002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12</v>
      </c>
      <c r="B1" s="1" t="s">
        <v>51</v>
      </c>
    </row>
    <row r="2" spans="1:8" x14ac:dyDescent="0.3">
      <c r="A2" s="4"/>
      <c r="D2" s="3">
        <f>Inhoud!B4</f>
        <v>44896</v>
      </c>
    </row>
    <row r="3" spans="1:8" ht="14.4" x14ac:dyDescent="0.3">
      <c r="A3" s="1"/>
      <c r="B3" s="1"/>
      <c r="C3" s="5" t="s">
        <v>1</v>
      </c>
      <c r="D3" s="37">
        <f>Inhoud!B6</f>
        <v>1.1041000000000001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44896</v>
      </c>
      <c r="D6" s="13">
        <f>C6</f>
        <v>44896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29736.12</v>
      </c>
      <c r="C7" s="18">
        <f t="shared" ref="C7:C42" si="0">B7*$D$3</f>
        <v>32831.650092000003</v>
      </c>
      <c r="D7" s="18">
        <f t="shared" ref="D7:D42" si="1">B7/12*$D$3</f>
        <v>2735.9708409999998</v>
      </c>
      <c r="E7" s="19">
        <f t="shared" ref="E7:E42" si="2">C7/1976</f>
        <v>16.61520753643725</v>
      </c>
      <c r="F7" s="19">
        <f>E7/2</f>
        <v>8.307603768218625</v>
      </c>
      <c r="G7" s="19">
        <f>E7/5</f>
        <v>3.3230415072874502</v>
      </c>
      <c r="H7" s="20">
        <f>C7/2080</f>
        <v>15.784447159615386</v>
      </c>
    </row>
    <row r="8" spans="1:8" x14ac:dyDescent="0.3">
      <c r="A8" s="8">
        <f>A7+1</f>
        <v>1</v>
      </c>
      <c r="B8" s="18">
        <v>29736.12</v>
      </c>
      <c r="C8" s="18">
        <f t="shared" si="0"/>
        <v>32831.650092000003</v>
      </c>
      <c r="D8" s="18">
        <f t="shared" si="1"/>
        <v>2735.9708409999998</v>
      </c>
      <c r="E8" s="19">
        <f t="shared" si="2"/>
        <v>16.61520753643725</v>
      </c>
      <c r="F8" s="19">
        <f t="shared" ref="F8:F42" si="3">E8/2</f>
        <v>8.307603768218625</v>
      </c>
      <c r="G8" s="19">
        <f t="shared" ref="G8:G42" si="4">E8/5</f>
        <v>3.3230415072874502</v>
      </c>
      <c r="H8" s="20">
        <f t="shared" ref="H8:H42" si="5">C8/2080</f>
        <v>15.784447159615386</v>
      </c>
    </row>
    <row r="9" spans="1:8" x14ac:dyDescent="0.3">
      <c r="A9" s="8">
        <f t="shared" ref="A9:A42" si="6">A8+1</f>
        <v>2</v>
      </c>
      <c r="B9" s="18">
        <v>30483.61</v>
      </c>
      <c r="C9" s="18">
        <f t="shared" si="0"/>
        <v>33656.953801000003</v>
      </c>
      <c r="D9" s="18">
        <f t="shared" si="1"/>
        <v>2804.7461500833333</v>
      </c>
      <c r="E9" s="19">
        <f t="shared" si="2"/>
        <v>17.032871356781378</v>
      </c>
      <c r="F9" s="19">
        <f t="shared" si="3"/>
        <v>8.5164356783906889</v>
      </c>
      <c r="G9" s="19">
        <f t="shared" si="4"/>
        <v>3.4065742713562757</v>
      </c>
      <c r="H9" s="20">
        <f t="shared" si="5"/>
        <v>16.181227788942309</v>
      </c>
    </row>
    <row r="10" spans="1:8" x14ac:dyDescent="0.3">
      <c r="A10" s="8">
        <f t="shared" si="6"/>
        <v>3</v>
      </c>
      <c r="B10" s="18">
        <v>31614.7</v>
      </c>
      <c r="C10" s="18">
        <f t="shared" si="0"/>
        <v>34905.790270000005</v>
      </c>
      <c r="D10" s="18">
        <f t="shared" si="1"/>
        <v>2908.8158558333334</v>
      </c>
      <c r="E10" s="19">
        <f t="shared" si="2"/>
        <v>17.664873618421055</v>
      </c>
      <c r="F10" s="19">
        <f t="shared" si="3"/>
        <v>8.8324368092105274</v>
      </c>
      <c r="G10" s="19">
        <f t="shared" si="4"/>
        <v>3.5329747236842111</v>
      </c>
      <c r="H10" s="20">
        <f t="shared" si="5"/>
        <v>16.781629937500004</v>
      </c>
    </row>
    <row r="11" spans="1:8" x14ac:dyDescent="0.3">
      <c r="A11" s="8">
        <f t="shared" si="6"/>
        <v>4</v>
      </c>
      <c r="B11" s="18">
        <v>32745.8</v>
      </c>
      <c r="C11" s="18">
        <f t="shared" si="0"/>
        <v>36154.637780000005</v>
      </c>
      <c r="D11" s="18">
        <f t="shared" si="1"/>
        <v>3012.8864816666669</v>
      </c>
      <c r="E11" s="19">
        <f t="shared" si="2"/>
        <v>18.296881467611339</v>
      </c>
      <c r="F11" s="19">
        <f t="shared" si="3"/>
        <v>9.1484407338056695</v>
      </c>
      <c r="G11" s="19">
        <f t="shared" si="4"/>
        <v>3.6593762935222678</v>
      </c>
      <c r="H11" s="20">
        <f t="shared" si="5"/>
        <v>17.382037394230771</v>
      </c>
    </row>
    <row r="12" spans="1:8" x14ac:dyDescent="0.3">
      <c r="A12" s="8">
        <f t="shared" si="6"/>
        <v>5</v>
      </c>
      <c r="B12" s="18">
        <v>32745.8</v>
      </c>
      <c r="C12" s="18">
        <f t="shared" si="0"/>
        <v>36154.637780000005</v>
      </c>
      <c r="D12" s="18">
        <f t="shared" si="1"/>
        <v>3012.8864816666669</v>
      </c>
      <c r="E12" s="19">
        <f t="shared" si="2"/>
        <v>18.296881467611339</v>
      </c>
      <c r="F12" s="19">
        <f t="shared" si="3"/>
        <v>9.1484407338056695</v>
      </c>
      <c r="G12" s="19">
        <f t="shared" si="4"/>
        <v>3.6593762935222678</v>
      </c>
      <c r="H12" s="20">
        <f t="shared" si="5"/>
        <v>17.382037394230771</v>
      </c>
    </row>
    <row r="13" spans="1:8" x14ac:dyDescent="0.3">
      <c r="A13" s="8">
        <f t="shared" si="6"/>
        <v>6</v>
      </c>
      <c r="B13" s="18">
        <v>33707.839999999997</v>
      </c>
      <c r="C13" s="18">
        <f t="shared" si="0"/>
        <v>37216.826143999999</v>
      </c>
      <c r="D13" s="18">
        <f t="shared" si="1"/>
        <v>3101.4021786666663</v>
      </c>
      <c r="E13" s="19">
        <f t="shared" si="2"/>
        <v>18.834426186234818</v>
      </c>
      <c r="F13" s="19">
        <f t="shared" si="3"/>
        <v>9.4172130931174092</v>
      </c>
      <c r="G13" s="19">
        <f t="shared" si="4"/>
        <v>3.7668852372469637</v>
      </c>
      <c r="H13" s="20">
        <f t="shared" si="5"/>
        <v>17.892704876923077</v>
      </c>
    </row>
    <row r="14" spans="1:8" x14ac:dyDescent="0.3">
      <c r="A14" s="8">
        <f t="shared" si="6"/>
        <v>7</v>
      </c>
      <c r="B14" s="18">
        <v>35499.43</v>
      </c>
      <c r="C14" s="18">
        <f t="shared" si="0"/>
        <v>39194.920663000004</v>
      </c>
      <c r="D14" s="18">
        <f t="shared" si="1"/>
        <v>3266.2433885833334</v>
      </c>
      <c r="E14" s="19">
        <f t="shared" si="2"/>
        <v>19.835486165485833</v>
      </c>
      <c r="F14" s="19">
        <f t="shared" si="3"/>
        <v>9.9177430827429163</v>
      </c>
      <c r="G14" s="19">
        <f t="shared" si="4"/>
        <v>3.9670972330971663</v>
      </c>
      <c r="H14" s="20">
        <f t="shared" si="5"/>
        <v>18.843711857211542</v>
      </c>
    </row>
    <row r="15" spans="1:8" x14ac:dyDescent="0.3">
      <c r="A15" s="8">
        <f t="shared" si="6"/>
        <v>8</v>
      </c>
      <c r="B15" s="18">
        <v>35499.43</v>
      </c>
      <c r="C15" s="18">
        <f t="shared" si="0"/>
        <v>39194.920663000004</v>
      </c>
      <c r="D15" s="18">
        <f t="shared" si="1"/>
        <v>3266.2433885833334</v>
      </c>
      <c r="E15" s="19">
        <f t="shared" si="2"/>
        <v>19.835486165485833</v>
      </c>
      <c r="F15" s="19">
        <f t="shared" si="3"/>
        <v>9.9177430827429163</v>
      </c>
      <c r="G15" s="19">
        <f t="shared" si="4"/>
        <v>3.9670972330971663</v>
      </c>
      <c r="H15" s="20">
        <f t="shared" si="5"/>
        <v>18.843711857211542</v>
      </c>
    </row>
    <row r="16" spans="1:8" x14ac:dyDescent="0.3">
      <c r="A16" s="8">
        <f t="shared" si="6"/>
        <v>9</v>
      </c>
      <c r="B16" s="18">
        <v>36428.870000000003</v>
      </c>
      <c r="C16" s="18">
        <f t="shared" si="0"/>
        <v>40221.115367000006</v>
      </c>
      <c r="D16" s="18">
        <f t="shared" si="1"/>
        <v>3351.7596139166671</v>
      </c>
      <c r="E16" s="19">
        <f t="shared" si="2"/>
        <v>20.354815469129559</v>
      </c>
      <c r="F16" s="19">
        <f t="shared" si="3"/>
        <v>10.177407734564779</v>
      </c>
      <c r="G16" s="19">
        <f t="shared" si="4"/>
        <v>4.0709630938259114</v>
      </c>
      <c r="H16" s="20">
        <f t="shared" si="5"/>
        <v>19.337074695673081</v>
      </c>
    </row>
    <row r="17" spans="1:8" x14ac:dyDescent="0.3">
      <c r="A17" s="8">
        <f t="shared" si="6"/>
        <v>10</v>
      </c>
      <c r="B17" s="18">
        <v>36932.120000000003</v>
      </c>
      <c r="C17" s="18">
        <f t="shared" si="0"/>
        <v>40776.753692000006</v>
      </c>
      <c r="D17" s="18">
        <f t="shared" si="1"/>
        <v>3398.0628076666671</v>
      </c>
      <c r="E17" s="19">
        <f t="shared" si="2"/>
        <v>20.636008953441298</v>
      </c>
      <c r="F17" s="19">
        <f t="shared" si="3"/>
        <v>10.318004476720649</v>
      </c>
      <c r="G17" s="19">
        <f t="shared" si="4"/>
        <v>4.1272017906882592</v>
      </c>
      <c r="H17" s="20">
        <f t="shared" si="5"/>
        <v>19.604208505769233</v>
      </c>
    </row>
    <row r="18" spans="1:8" x14ac:dyDescent="0.3">
      <c r="A18" s="8">
        <f t="shared" si="6"/>
        <v>11</v>
      </c>
      <c r="B18" s="18">
        <v>37357.769999999997</v>
      </c>
      <c r="C18" s="18">
        <f t="shared" si="0"/>
        <v>41246.713857000002</v>
      </c>
      <c r="D18" s="18">
        <f t="shared" si="1"/>
        <v>3437.2261547499998</v>
      </c>
      <c r="E18" s="19">
        <f t="shared" si="2"/>
        <v>20.873843045040488</v>
      </c>
      <c r="F18" s="19">
        <f t="shared" si="3"/>
        <v>10.436921522520244</v>
      </c>
      <c r="G18" s="19">
        <f t="shared" si="4"/>
        <v>4.1747686090080975</v>
      </c>
      <c r="H18" s="20">
        <f t="shared" si="5"/>
        <v>19.830150892788463</v>
      </c>
    </row>
    <row r="19" spans="1:8" x14ac:dyDescent="0.3">
      <c r="A19" s="8">
        <f t="shared" si="6"/>
        <v>12</v>
      </c>
      <c r="B19" s="18">
        <v>38544.26</v>
      </c>
      <c r="C19" s="18">
        <f t="shared" si="0"/>
        <v>42556.717466000002</v>
      </c>
      <c r="D19" s="18">
        <f t="shared" si="1"/>
        <v>3546.3931221666671</v>
      </c>
      <c r="E19" s="19">
        <f t="shared" si="2"/>
        <v>21.536800337044536</v>
      </c>
      <c r="F19" s="19">
        <f t="shared" si="3"/>
        <v>10.768400168522268</v>
      </c>
      <c r="G19" s="19">
        <f t="shared" si="4"/>
        <v>4.307360067408907</v>
      </c>
      <c r="H19" s="20">
        <f t="shared" si="5"/>
        <v>20.459960320192309</v>
      </c>
    </row>
    <row r="20" spans="1:8" x14ac:dyDescent="0.3">
      <c r="A20" s="8">
        <f t="shared" si="6"/>
        <v>13</v>
      </c>
      <c r="B20" s="18">
        <v>38544.26</v>
      </c>
      <c r="C20" s="18">
        <f t="shared" si="0"/>
        <v>42556.717466000002</v>
      </c>
      <c r="D20" s="18">
        <f t="shared" si="1"/>
        <v>3546.3931221666671</v>
      </c>
      <c r="E20" s="19">
        <f t="shared" si="2"/>
        <v>21.536800337044536</v>
      </c>
      <c r="F20" s="19">
        <f t="shared" si="3"/>
        <v>10.768400168522268</v>
      </c>
      <c r="G20" s="19">
        <f t="shared" si="4"/>
        <v>4.307360067408907</v>
      </c>
      <c r="H20" s="20">
        <f t="shared" si="5"/>
        <v>20.459960320192309</v>
      </c>
    </row>
    <row r="21" spans="1:8" x14ac:dyDescent="0.3">
      <c r="A21" s="8">
        <f t="shared" si="6"/>
        <v>14</v>
      </c>
      <c r="B21" s="18">
        <v>40156.39</v>
      </c>
      <c r="C21" s="18">
        <f t="shared" si="0"/>
        <v>44336.670199</v>
      </c>
      <c r="D21" s="18">
        <f t="shared" si="1"/>
        <v>3694.7225165833333</v>
      </c>
      <c r="E21" s="19">
        <f t="shared" si="2"/>
        <v>22.437586133097167</v>
      </c>
      <c r="F21" s="19">
        <f t="shared" si="3"/>
        <v>11.218793066548583</v>
      </c>
      <c r="G21" s="19">
        <f t="shared" si="4"/>
        <v>4.487517226619433</v>
      </c>
      <c r="H21" s="20">
        <f t="shared" si="5"/>
        <v>21.315706826442309</v>
      </c>
    </row>
    <row r="22" spans="1:8" x14ac:dyDescent="0.3">
      <c r="A22" s="8">
        <f t="shared" si="6"/>
        <v>15</v>
      </c>
      <c r="B22" s="18">
        <v>40156.39</v>
      </c>
      <c r="C22" s="18">
        <f t="shared" si="0"/>
        <v>44336.670199</v>
      </c>
      <c r="D22" s="18">
        <f t="shared" si="1"/>
        <v>3694.7225165833333</v>
      </c>
      <c r="E22" s="19">
        <f t="shared" si="2"/>
        <v>22.437586133097167</v>
      </c>
      <c r="F22" s="19">
        <f t="shared" si="3"/>
        <v>11.218793066548583</v>
      </c>
      <c r="G22" s="19">
        <f t="shared" si="4"/>
        <v>4.487517226619433</v>
      </c>
      <c r="H22" s="20">
        <f t="shared" si="5"/>
        <v>21.315706826442309</v>
      </c>
    </row>
    <row r="23" spans="1:8" x14ac:dyDescent="0.3">
      <c r="A23" s="8">
        <f t="shared" si="6"/>
        <v>16</v>
      </c>
      <c r="B23" s="18">
        <v>42415.47</v>
      </c>
      <c r="C23" s="18">
        <f t="shared" si="0"/>
        <v>46830.920427000005</v>
      </c>
      <c r="D23" s="18">
        <f t="shared" si="1"/>
        <v>3902.5767022500004</v>
      </c>
      <c r="E23" s="19">
        <f t="shared" si="2"/>
        <v>23.699858515688263</v>
      </c>
      <c r="F23" s="19">
        <f t="shared" si="3"/>
        <v>11.849929257844131</v>
      </c>
      <c r="G23" s="19">
        <f t="shared" si="4"/>
        <v>4.7399717031376527</v>
      </c>
      <c r="H23" s="20">
        <f t="shared" si="5"/>
        <v>22.514865589903849</v>
      </c>
    </row>
    <row r="24" spans="1:8" x14ac:dyDescent="0.3">
      <c r="A24" s="8">
        <f t="shared" si="6"/>
        <v>17</v>
      </c>
      <c r="B24" s="18">
        <v>43344.37</v>
      </c>
      <c r="C24" s="18">
        <f t="shared" si="0"/>
        <v>47856.518917000009</v>
      </c>
      <c r="D24" s="18">
        <f t="shared" si="1"/>
        <v>3988.0432430833339</v>
      </c>
      <c r="E24" s="19">
        <f t="shared" si="2"/>
        <v>24.218886091599195</v>
      </c>
      <c r="F24" s="19">
        <f t="shared" si="3"/>
        <v>12.109443045799598</v>
      </c>
      <c r="G24" s="19">
        <f t="shared" si="4"/>
        <v>4.8437772183198389</v>
      </c>
      <c r="H24" s="20">
        <f t="shared" si="5"/>
        <v>23.007941787019234</v>
      </c>
    </row>
    <row r="25" spans="1:8" x14ac:dyDescent="0.3">
      <c r="A25" s="8">
        <f t="shared" si="6"/>
        <v>18</v>
      </c>
      <c r="B25" s="18">
        <v>44674.400000000001</v>
      </c>
      <c r="C25" s="18">
        <f t="shared" si="0"/>
        <v>49325.005040000004</v>
      </c>
      <c r="D25" s="18">
        <f t="shared" si="1"/>
        <v>4110.4170866666673</v>
      </c>
      <c r="E25" s="19">
        <f t="shared" si="2"/>
        <v>24.962047085020245</v>
      </c>
      <c r="F25" s="19">
        <f t="shared" si="3"/>
        <v>12.481023542510123</v>
      </c>
      <c r="G25" s="19">
        <f t="shared" si="4"/>
        <v>4.9924094170040494</v>
      </c>
      <c r="H25" s="20">
        <f t="shared" si="5"/>
        <v>23.713944730769231</v>
      </c>
    </row>
    <row r="26" spans="1:8" x14ac:dyDescent="0.3">
      <c r="A26" s="8">
        <f t="shared" si="6"/>
        <v>19</v>
      </c>
      <c r="B26" s="18">
        <v>45603.3</v>
      </c>
      <c r="C26" s="18">
        <f t="shared" si="0"/>
        <v>50350.603530000008</v>
      </c>
      <c r="D26" s="18">
        <f t="shared" si="1"/>
        <v>4195.8836275000003</v>
      </c>
      <c r="E26" s="19">
        <f t="shared" si="2"/>
        <v>25.481074660931178</v>
      </c>
      <c r="F26" s="19">
        <f t="shared" si="3"/>
        <v>12.740537330465589</v>
      </c>
      <c r="G26" s="19">
        <f t="shared" si="4"/>
        <v>5.0962149321862356</v>
      </c>
      <c r="H26" s="20">
        <f t="shared" si="5"/>
        <v>24.207020927884621</v>
      </c>
    </row>
    <row r="27" spans="1:8" x14ac:dyDescent="0.3">
      <c r="A27" s="8">
        <f t="shared" si="6"/>
        <v>20</v>
      </c>
      <c r="B27" s="18">
        <v>45603.3</v>
      </c>
      <c r="C27" s="18">
        <f t="shared" si="0"/>
        <v>50350.603530000008</v>
      </c>
      <c r="D27" s="18">
        <f t="shared" si="1"/>
        <v>4195.8836275000003</v>
      </c>
      <c r="E27" s="19">
        <f t="shared" si="2"/>
        <v>25.481074660931178</v>
      </c>
      <c r="F27" s="19">
        <f t="shared" si="3"/>
        <v>12.740537330465589</v>
      </c>
      <c r="G27" s="19">
        <f t="shared" si="4"/>
        <v>5.0962149321862356</v>
      </c>
      <c r="H27" s="20">
        <f t="shared" si="5"/>
        <v>24.207020927884621</v>
      </c>
    </row>
    <row r="28" spans="1:8" x14ac:dyDescent="0.3">
      <c r="A28" s="8">
        <f t="shared" si="6"/>
        <v>21</v>
      </c>
      <c r="B28" s="18">
        <v>46532.2</v>
      </c>
      <c r="C28" s="18">
        <f t="shared" si="0"/>
        <v>51376.202019999997</v>
      </c>
      <c r="D28" s="18">
        <f t="shared" si="1"/>
        <v>4281.3501683333334</v>
      </c>
      <c r="E28" s="19">
        <f t="shared" si="2"/>
        <v>26.000102236842103</v>
      </c>
      <c r="F28" s="19">
        <f t="shared" si="3"/>
        <v>13.000051118421052</v>
      </c>
      <c r="G28" s="19">
        <f t="shared" si="4"/>
        <v>5.2000204473684208</v>
      </c>
      <c r="H28" s="20">
        <f t="shared" si="5"/>
        <v>24.700097124999999</v>
      </c>
    </row>
    <row r="29" spans="1:8" x14ac:dyDescent="0.3">
      <c r="A29" s="8">
        <f t="shared" si="6"/>
        <v>22</v>
      </c>
      <c r="B29" s="18">
        <v>46604.95</v>
      </c>
      <c r="C29" s="18">
        <f t="shared" si="0"/>
        <v>51456.525294999999</v>
      </c>
      <c r="D29" s="18">
        <f t="shared" si="1"/>
        <v>4288.0437745833333</v>
      </c>
      <c r="E29" s="19">
        <f t="shared" si="2"/>
        <v>26.040751667510122</v>
      </c>
      <c r="F29" s="19">
        <f t="shared" si="3"/>
        <v>13.020375833755061</v>
      </c>
      <c r="G29" s="19">
        <f t="shared" si="4"/>
        <v>5.2081503335020241</v>
      </c>
      <c r="H29" s="20">
        <f t="shared" si="5"/>
        <v>24.738714084134614</v>
      </c>
    </row>
    <row r="30" spans="1:8" x14ac:dyDescent="0.3">
      <c r="A30" s="8">
        <f t="shared" si="6"/>
        <v>23</v>
      </c>
      <c r="B30" s="18">
        <v>48217.09</v>
      </c>
      <c r="C30" s="18">
        <f t="shared" si="0"/>
        <v>53236.489069000003</v>
      </c>
      <c r="D30" s="18">
        <f t="shared" si="1"/>
        <v>4436.3740890833333</v>
      </c>
      <c r="E30" s="19">
        <f t="shared" si="2"/>
        <v>26.941543051113364</v>
      </c>
      <c r="F30" s="19">
        <f t="shared" si="3"/>
        <v>13.470771525556682</v>
      </c>
      <c r="G30" s="19">
        <f t="shared" si="4"/>
        <v>5.3883086102226727</v>
      </c>
      <c r="H30" s="20">
        <f t="shared" si="5"/>
        <v>25.594465898557694</v>
      </c>
    </row>
    <row r="31" spans="1:8" x14ac:dyDescent="0.3">
      <c r="A31" s="8">
        <f t="shared" si="6"/>
        <v>24</v>
      </c>
      <c r="B31" s="18">
        <v>49829.24</v>
      </c>
      <c r="C31" s="18">
        <f t="shared" si="0"/>
        <v>55016.463884000004</v>
      </c>
      <c r="D31" s="18">
        <f t="shared" si="1"/>
        <v>4584.705323666667</v>
      </c>
      <c r="E31" s="19">
        <f t="shared" si="2"/>
        <v>27.842340022267209</v>
      </c>
      <c r="F31" s="19">
        <f t="shared" si="3"/>
        <v>13.921170011133604</v>
      </c>
      <c r="G31" s="19">
        <f t="shared" si="4"/>
        <v>5.5684680044534414</v>
      </c>
      <c r="H31" s="20">
        <f t="shared" si="5"/>
        <v>26.45022302115385</v>
      </c>
    </row>
    <row r="32" spans="1:8" x14ac:dyDescent="0.3">
      <c r="A32" s="8">
        <f t="shared" si="6"/>
        <v>25</v>
      </c>
      <c r="B32" s="18">
        <v>49919.64</v>
      </c>
      <c r="C32" s="18">
        <f t="shared" si="0"/>
        <v>55116.274524</v>
      </c>
      <c r="D32" s="18">
        <f t="shared" si="1"/>
        <v>4593.0228770000003</v>
      </c>
      <c r="E32" s="19">
        <f t="shared" si="2"/>
        <v>27.892851479757084</v>
      </c>
      <c r="F32" s="19">
        <f t="shared" si="3"/>
        <v>13.946425739878542</v>
      </c>
      <c r="G32" s="19">
        <f t="shared" si="4"/>
        <v>5.5785702959514172</v>
      </c>
      <c r="H32" s="20">
        <f t="shared" si="5"/>
        <v>26.498208905769232</v>
      </c>
    </row>
    <row r="33" spans="1:8" x14ac:dyDescent="0.3">
      <c r="A33" s="8">
        <f t="shared" si="6"/>
        <v>26</v>
      </c>
      <c r="B33" s="18">
        <v>50003.41</v>
      </c>
      <c r="C33" s="18">
        <f t="shared" si="0"/>
        <v>55208.764981000008</v>
      </c>
      <c r="D33" s="18">
        <f t="shared" si="1"/>
        <v>4600.7304150833334</v>
      </c>
      <c r="E33" s="19">
        <f t="shared" si="2"/>
        <v>27.939658391194335</v>
      </c>
      <c r="F33" s="19">
        <f t="shared" si="3"/>
        <v>13.969829195597168</v>
      </c>
      <c r="G33" s="19">
        <f t="shared" si="4"/>
        <v>5.5879316782388671</v>
      </c>
      <c r="H33" s="20">
        <f t="shared" si="5"/>
        <v>26.54267547163462</v>
      </c>
    </row>
    <row r="34" spans="1:8" x14ac:dyDescent="0.3">
      <c r="A34" s="8">
        <f t="shared" si="6"/>
        <v>27</v>
      </c>
      <c r="B34" s="18">
        <v>50081.02</v>
      </c>
      <c r="C34" s="18">
        <f t="shared" si="0"/>
        <v>55294.454182000001</v>
      </c>
      <c r="D34" s="18">
        <f t="shared" si="1"/>
        <v>4607.8711818333331</v>
      </c>
      <c r="E34" s="19">
        <f t="shared" si="2"/>
        <v>27.983023371457492</v>
      </c>
      <c r="F34" s="19">
        <f t="shared" si="3"/>
        <v>13.991511685728746</v>
      </c>
      <c r="G34" s="19">
        <f t="shared" si="4"/>
        <v>5.5966046742914983</v>
      </c>
      <c r="H34" s="20">
        <f t="shared" si="5"/>
        <v>26.583872202884617</v>
      </c>
    </row>
    <row r="35" spans="1:8" x14ac:dyDescent="0.3">
      <c r="A35" s="8">
        <f t="shared" si="6"/>
        <v>28</v>
      </c>
      <c r="B35" s="18">
        <v>50152.92</v>
      </c>
      <c r="C35" s="18">
        <f t="shared" si="0"/>
        <v>55373.838972000005</v>
      </c>
      <c r="D35" s="18">
        <f t="shared" si="1"/>
        <v>4614.4865810000001</v>
      </c>
      <c r="E35" s="19">
        <f t="shared" si="2"/>
        <v>28.02319786032389</v>
      </c>
      <c r="F35" s="19">
        <f t="shared" si="3"/>
        <v>14.011598930161945</v>
      </c>
      <c r="G35" s="19">
        <f t="shared" si="4"/>
        <v>5.6046395720647784</v>
      </c>
      <c r="H35" s="20">
        <f t="shared" si="5"/>
        <v>26.622037967307694</v>
      </c>
    </row>
    <row r="36" spans="1:8" x14ac:dyDescent="0.3">
      <c r="A36" s="8">
        <f t="shared" si="6"/>
        <v>29</v>
      </c>
      <c r="B36" s="18">
        <v>50219.5</v>
      </c>
      <c r="C36" s="18">
        <f t="shared" si="0"/>
        <v>55447.349950000003</v>
      </c>
      <c r="D36" s="18">
        <f t="shared" si="1"/>
        <v>4620.612495833333</v>
      </c>
      <c r="E36" s="19">
        <f t="shared" si="2"/>
        <v>28.060399772267207</v>
      </c>
      <c r="F36" s="19">
        <f t="shared" si="3"/>
        <v>14.030199886133603</v>
      </c>
      <c r="G36" s="19">
        <f t="shared" si="4"/>
        <v>5.6120799544534412</v>
      </c>
      <c r="H36" s="20">
        <f t="shared" si="5"/>
        <v>26.657379783653848</v>
      </c>
    </row>
    <row r="37" spans="1:8" x14ac:dyDescent="0.3">
      <c r="A37" s="8">
        <f t="shared" si="6"/>
        <v>30</v>
      </c>
      <c r="B37" s="18">
        <v>50281.23</v>
      </c>
      <c r="C37" s="18">
        <f t="shared" si="0"/>
        <v>55515.506043000009</v>
      </c>
      <c r="D37" s="18">
        <f t="shared" si="1"/>
        <v>4626.2921702500007</v>
      </c>
      <c r="E37" s="19">
        <f t="shared" si="2"/>
        <v>28.094891722165997</v>
      </c>
      <c r="F37" s="19">
        <f t="shared" si="3"/>
        <v>14.047445861082998</v>
      </c>
      <c r="G37" s="19">
        <f t="shared" si="4"/>
        <v>5.6189783444331995</v>
      </c>
      <c r="H37" s="20">
        <f t="shared" si="5"/>
        <v>26.690147136057696</v>
      </c>
    </row>
    <row r="38" spans="1:8" x14ac:dyDescent="0.3">
      <c r="A38" s="8">
        <f t="shared" si="6"/>
        <v>31</v>
      </c>
      <c r="B38" s="18">
        <v>50338.35</v>
      </c>
      <c r="C38" s="18">
        <f t="shared" si="0"/>
        <v>55578.572235</v>
      </c>
      <c r="D38" s="18">
        <f t="shared" si="1"/>
        <v>4631.5476862500009</v>
      </c>
      <c r="E38" s="19">
        <f t="shared" si="2"/>
        <v>28.126807811234819</v>
      </c>
      <c r="F38" s="19">
        <f t="shared" si="3"/>
        <v>14.06340390561741</v>
      </c>
      <c r="G38" s="19">
        <f t="shared" si="4"/>
        <v>5.6253615622469635</v>
      </c>
      <c r="H38" s="20">
        <f t="shared" si="5"/>
        <v>26.720467420673078</v>
      </c>
    </row>
    <row r="39" spans="1:8" x14ac:dyDescent="0.3">
      <c r="A39" s="8">
        <f t="shared" si="6"/>
        <v>32</v>
      </c>
      <c r="B39" s="18">
        <v>50391.26</v>
      </c>
      <c r="C39" s="18">
        <f t="shared" si="0"/>
        <v>55636.990166000003</v>
      </c>
      <c r="D39" s="18">
        <f t="shared" si="1"/>
        <v>4636.4158471666669</v>
      </c>
      <c r="E39" s="19">
        <f t="shared" si="2"/>
        <v>28.156371541497979</v>
      </c>
      <c r="F39" s="19">
        <f t="shared" si="3"/>
        <v>14.078185770748989</v>
      </c>
      <c r="G39" s="19">
        <f t="shared" si="4"/>
        <v>5.631274308299596</v>
      </c>
      <c r="H39" s="20">
        <f t="shared" si="5"/>
        <v>26.74855296442308</v>
      </c>
    </row>
    <row r="40" spans="1:8" x14ac:dyDescent="0.3">
      <c r="A40" s="8">
        <f t="shared" si="6"/>
        <v>33</v>
      </c>
      <c r="B40" s="18">
        <v>50440.24</v>
      </c>
      <c r="C40" s="18">
        <f t="shared" si="0"/>
        <v>55691.068984000005</v>
      </c>
      <c r="D40" s="18">
        <f t="shared" si="1"/>
        <v>4640.9224153333334</v>
      </c>
      <c r="E40" s="19">
        <f t="shared" si="2"/>
        <v>28.183739364372471</v>
      </c>
      <c r="F40" s="19">
        <f t="shared" si="3"/>
        <v>14.091869682186235</v>
      </c>
      <c r="G40" s="19">
        <f t="shared" si="4"/>
        <v>5.6367478728744942</v>
      </c>
      <c r="H40" s="20">
        <f t="shared" si="5"/>
        <v>26.774552396153847</v>
      </c>
    </row>
    <row r="41" spans="1:8" x14ac:dyDescent="0.3">
      <c r="A41" s="8">
        <f t="shared" si="6"/>
        <v>34</v>
      </c>
      <c r="B41" s="18">
        <v>50485.62</v>
      </c>
      <c r="C41" s="18">
        <f t="shared" si="0"/>
        <v>55741.173042000009</v>
      </c>
      <c r="D41" s="18">
        <f t="shared" si="1"/>
        <v>4645.0977535000002</v>
      </c>
      <c r="E41" s="19">
        <f t="shared" si="2"/>
        <v>28.209095669028343</v>
      </c>
      <c r="F41" s="19">
        <f t="shared" si="3"/>
        <v>14.104547834514172</v>
      </c>
      <c r="G41" s="19">
        <f t="shared" si="4"/>
        <v>5.6418191338056687</v>
      </c>
      <c r="H41" s="20">
        <f t="shared" si="5"/>
        <v>26.798640885576926</v>
      </c>
    </row>
    <row r="42" spans="1:8" x14ac:dyDescent="0.3">
      <c r="A42" s="21">
        <f t="shared" si="6"/>
        <v>35</v>
      </c>
      <c r="B42" s="22">
        <v>50527.61</v>
      </c>
      <c r="C42" s="22">
        <f t="shared" si="0"/>
        <v>55787.534201000002</v>
      </c>
      <c r="D42" s="22">
        <f t="shared" si="1"/>
        <v>4648.9611834166672</v>
      </c>
      <c r="E42" s="23">
        <f t="shared" si="2"/>
        <v>28.232557794028342</v>
      </c>
      <c r="F42" s="23">
        <f t="shared" si="3"/>
        <v>14.116278897014171</v>
      </c>
      <c r="G42" s="23">
        <f t="shared" si="4"/>
        <v>5.6465115588056687</v>
      </c>
      <c r="H42" s="24">
        <f t="shared" si="5"/>
        <v>26.820929904326924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18</v>
      </c>
      <c r="B1" s="1" t="s">
        <v>52</v>
      </c>
    </row>
    <row r="2" spans="1:8" x14ac:dyDescent="0.3">
      <c r="A2" s="4"/>
      <c r="D2" s="3">
        <f>Inhoud!B4</f>
        <v>44896</v>
      </c>
    </row>
    <row r="3" spans="1:8" ht="14.4" x14ac:dyDescent="0.3">
      <c r="A3" s="1"/>
      <c r="B3" s="1"/>
      <c r="C3" s="5" t="s">
        <v>1</v>
      </c>
      <c r="D3" s="37">
        <f>Inhoud!B6</f>
        <v>1.1041000000000001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44896</v>
      </c>
      <c r="D6" s="13">
        <f>C6</f>
        <v>44896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25666.77</v>
      </c>
      <c r="C7" s="18">
        <f t="shared" ref="C7:C42" si="0">B7*$D$3</f>
        <v>28338.680757000002</v>
      </c>
      <c r="D7" s="18">
        <f t="shared" ref="D7:D42" si="1">B7/12*$D$3</f>
        <v>2361.5567297500002</v>
      </c>
      <c r="E7" s="19">
        <f t="shared" ref="E7:E42" si="2">C7/1976</f>
        <v>14.34143763006073</v>
      </c>
      <c r="F7" s="19">
        <f>E7/2</f>
        <v>7.1707188150303649</v>
      </c>
      <c r="G7" s="19">
        <f>E7/5</f>
        <v>2.8682875260121459</v>
      </c>
      <c r="H7" s="20">
        <f>C7/2080</f>
        <v>13.624365748557693</v>
      </c>
    </row>
    <row r="8" spans="1:8" x14ac:dyDescent="0.3">
      <c r="A8" s="8">
        <f>A7+1</f>
        <v>1</v>
      </c>
      <c r="B8" s="18">
        <v>26136.69</v>
      </c>
      <c r="C8" s="18">
        <f t="shared" si="0"/>
        <v>28857.519429</v>
      </c>
      <c r="D8" s="18">
        <f t="shared" si="1"/>
        <v>2404.79328575</v>
      </c>
      <c r="E8" s="19">
        <f t="shared" si="2"/>
        <v>14.60400780819838</v>
      </c>
      <c r="F8" s="19">
        <f t="shared" ref="F8:F42" si="3">E8/2</f>
        <v>7.3020039040991902</v>
      </c>
      <c r="G8" s="19">
        <f t="shared" ref="G8:G42" si="4">E8/5</f>
        <v>2.9208015616396761</v>
      </c>
      <c r="H8" s="20">
        <f t="shared" ref="H8:H42" si="5">C8/2080</f>
        <v>13.873807417788461</v>
      </c>
    </row>
    <row r="9" spans="1:8" x14ac:dyDescent="0.3">
      <c r="A9" s="8">
        <f t="shared" ref="A9:A42" si="6">A8+1</f>
        <v>2</v>
      </c>
      <c r="B9" s="18">
        <v>26669.59</v>
      </c>
      <c r="C9" s="18">
        <f t="shared" si="0"/>
        <v>29445.894319000003</v>
      </c>
      <c r="D9" s="18">
        <f t="shared" si="1"/>
        <v>2453.8245265833334</v>
      </c>
      <c r="E9" s="19">
        <f t="shared" si="2"/>
        <v>14.90176838006073</v>
      </c>
      <c r="F9" s="19">
        <f t="shared" si="3"/>
        <v>7.4508841900303651</v>
      </c>
      <c r="G9" s="19">
        <f t="shared" si="4"/>
        <v>2.9803536760121458</v>
      </c>
      <c r="H9" s="20">
        <f t="shared" si="5"/>
        <v>14.156679961057694</v>
      </c>
    </row>
    <row r="10" spans="1:8" x14ac:dyDescent="0.3">
      <c r="A10" s="8">
        <f t="shared" si="6"/>
        <v>3</v>
      </c>
      <c r="B10" s="18">
        <v>27625.45</v>
      </c>
      <c r="C10" s="18">
        <f t="shared" si="0"/>
        <v>30501.259345000002</v>
      </c>
      <c r="D10" s="18">
        <f t="shared" si="1"/>
        <v>2541.7716120833334</v>
      </c>
      <c r="E10" s="19">
        <f t="shared" si="2"/>
        <v>15.435859992408908</v>
      </c>
      <c r="F10" s="19">
        <f t="shared" si="3"/>
        <v>7.7179299962044539</v>
      </c>
      <c r="G10" s="19">
        <f t="shared" si="4"/>
        <v>3.0871719984817814</v>
      </c>
      <c r="H10" s="20">
        <f t="shared" si="5"/>
        <v>14.664066992788463</v>
      </c>
    </row>
    <row r="11" spans="1:8" x14ac:dyDescent="0.3">
      <c r="A11" s="8">
        <f t="shared" si="6"/>
        <v>4</v>
      </c>
      <c r="B11" s="18">
        <v>28575.57</v>
      </c>
      <c r="C11" s="18">
        <f t="shared" si="0"/>
        <v>31550.286837000003</v>
      </c>
      <c r="D11" s="18">
        <f t="shared" si="1"/>
        <v>2629.1905697500001</v>
      </c>
      <c r="E11" s="19">
        <f t="shared" si="2"/>
        <v>15.966744350708504</v>
      </c>
      <c r="F11" s="19">
        <f t="shared" si="3"/>
        <v>7.9833721753542521</v>
      </c>
      <c r="G11" s="19">
        <f t="shared" si="4"/>
        <v>3.1933488701417008</v>
      </c>
      <c r="H11" s="20">
        <f t="shared" si="5"/>
        <v>15.168407133173078</v>
      </c>
    </row>
    <row r="12" spans="1:8" x14ac:dyDescent="0.3">
      <c r="A12" s="8">
        <f t="shared" si="6"/>
        <v>5</v>
      </c>
      <c r="B12" s="18">
        <v>28581.3</v>
      </c>
      <c r="C12" s="18">
        <f t="shared" si="0"/>
        <v>31556.61333</v>
      </c>
      <c r="D12" s="18">
        <f t="shared" si="1"/>
        <v>2629.7177775000005</v>
      </c>
      <c r="E12" s="19">
        <f t="shared" si="2"/>
        <v>15.969946017206478</v>
      </c>
      <c r="F12" s="19">
        <f t="shared" si="3"/>
        <v>7.9849730086032391</v>
      </c>
      <c r="G12" s="19">
        <f t="shared" si="4"/>
        <v>3.1939892034412956</v>
      </c>
      <c r="H12" s="20">
        <f t="shared" si="5"/>
        <v>15.171448716346154</v>
      </c>
    </row>
    <row r="13" spans="1:8" x14ac:dyDescent="0.3">
      <c r="A13" s="8">
        <f t="shared" si="6"/>
        <v>6</v>
      </c>
      <c r="B13" s="18">
        <v>29736.12</v>
      </c>
      <c r="C13" s="18">
        <f t="shared" si="0"/>
        <v>32831.650092000003</v>
      </c>
      <c r="D13" s="18">
        <f t="shared" si="1"/>
        <v>2735.9708409999998</v>
      </c>
      <c r="E13" s="19">
        <f t="shared" si="2"/>
        <v>16.61520753643725</v>
      </c>
      <c r="F13" s="19">
        <f t="shared" si="3"/>
        <v>8.307603768218625</v>
      </c>
      <c r="G13" s="19">
        <f t="shared" si="4"/>
        <v>3.3230415072874502</v>
      </c>
      <c r="H13" s="20">
        <f t="shared" si="5"/>
        <v>15.784447159615386</v>
      </c>
    </row>
    <row r="14" spans="1:8" x14ac:dyDescent="0.3">
      <c r="A14" s="8">
        <f t="shared" si="6"/>
        <v>7</v>
      </c>
      <c r="B14" s="18">
        <v>29736.12</v>
      </c>
      <c r="C14" s="18">
        <f t="shared" si="0"/>
        <v>32831.650092000003</v>
      </c>
      <c r="D14" s="18">
        <f t="shared" si="1"/>
        <v>2735.9708409999998</v>
      </c>
      <c r="E14" s="19">
        <f t="shared" si="2"/>
        <v>16.61520753643725</v>
      </c>
      <c r="F14" s="19">
        <f t="shared" si="3"/>
        <v>8.307603768218625</v>
      </c>
      <c r="G14" s="19">
        <f t="shared" si="4"/>
        <v>3.3230415072874502</v>
      </c>
      <c r="H14" s="20">
        <f t="shared" si="5"/>
        <v>15.784447159615386</v>
      </c>
    </row>
    <row r="15" spans="1:8" x14ac:dyDescent="0.3">
      <c r="A15" s="8">
        <f t="shared" si="6"/>
        <v>8</v>
      </c>
      <c r="B15" s="18">
        <v>30650.73</v>
      </c>
      <c r="C15" s="18">
        <f t="shared" si="0"/>
        <v>33841.470993000003</v>
      </c>
      <c r="D15" s="18">
        <f t="shared" si="1"/>
        <v>2820.1225827500002</v>
      </c>
      <c r="E15" s="19">
        <f t="shared" si="2"/>
        <v>17.126250502530365</v>
      </c>
      <c r="F15" s="19">
        <f t="shared" si="3"/>
        <v>8.5631252512651823</v>
      </c>
      <c r="G15" s="19">
        <f t="shared" si="4"/>
        <v>3.4252501005060729</v>
      </c>
      <c r="H15" s="20">
        <f t="shared" si="5"/>
        <v>16.269937977403849</v>
      </c>
    </row>
    <row r="16" spans="1:8" x14ac:dyDescent="0.3">
      <c r="A16" s="8">
        <f t="shared" si="6"/>
        <v>9</v>
      </c>
      <c r="B16" s="18">
        <v>30665.43</v>
      </c>
      <c r="C16" s="18">
        <f t="shared" si="0"/>
        <v>33857.701263000003</v>
      </c>
      <c r="D16" s="18">
        <f t="shared" si="1"/>
        <v>2821.4751052500001</v>
      </c>
      <c r="E16" s="19">
        <f t="shared" si="2"/>
        <v>17.134464201923077</v>
      </c>
      <c r="F16" s="19">
        <f t="shared" si="3"/>
        <v>8.5672321009615384</v>
      </c>
      <c r="G16" s="19">
        <f t="shared" si="4"/>
        <v>3.4268928403846153</v>
      </c>
      <c r="H16" s="20">
        <f t="shared" si="5"/>
        <v>16.277740991826924</v>
      </c>
    </row>
    <row r="17" spans="1:8" x14ac:dyDescent="0.3">
      <c r="A17" s="8">
        <f t="shared" si="6"/>
        <v>10</v>
      </c>
      <c r="B17" s="18">
        <v>32019.63</v>
      </c>
      <c r="C17" s="18">
        <f t="shared" si="0"/>
        <v>35352.873483000003</v>
      </c>
      <c r="D17" s="18">
        <f t="shared" si="1"/>
        <v>2946.0727902500003</v>
      </c>
      <c r="E17" s="19">
        <f t="shared" si="2"/>
        <v>17.891130305161944</v>
      </c>
      <c r="F17" s="19">
        <f t="shared" si="3"/>
        <v>8.9455651525809721</v>
      </c>
      <c r="G17" s="19">
        <f t="shared" si="4"/>
        <v>3.5782260610323888</v>
      </c>
      <c r="H17" s="20">
        <f t="shared" si="5"/>
        <v>16.996573789903849</v>
      </c>
    </row>
    <row r="18" spans="1:8" x14ac:dyDescent="0.3">
      <c r="A18" s="8">
        <f t="shared" si="6"/>
        <v>11</v>
      </c>
      <c r="B18" s="18">
        <v>32034.35</v>
      </c>
      <c r="C18" s="18">
        <f t="shared" si="0"/>
        <v>35369.125834999999</v>
      </c>
      <c r="D18" s="18">
        <f t="shared" si="1"/>
        <v>2947.4271529166667</v>
      </c>
      <c r="E18" s="19">
        <f t="shared" si="2"/>
        <v>17.899355179655871</v>
      </c>
      <c r="F18" s="19">
        <f t="shared" si="3"/>
        <v>8.9496775898279353</v>
      </c>
      <c r="G18" s="19">
        <f t="shared" si="4"/>
        <v>3.5798710359311743</v>
      </c>
      <c r="H18" s="20">
        <f t="shared" si="5"/>
        <v>17.004387420673076</v>
      </c>
    </row>
    <row r="19" spans="1:8" x14ac:dyDescent="0.3">
      <c r="A19" s="8">
        <f t="shared" si="6"/>
        <v>12</v>
      </c>
      <c r="B19" s="18">
        <v>32918.76</v>
      </c>
      <c r="C19" s="18">
        <f t="shared" si="0"/>
        <v>36345.602916000003</v>
      </c>
      <c r="D19" s="18">
        <f t="shared" si="1"/>
        <v>3028.8002430000001</v>
      </c>
      <c r="E19" s="19">
        <f t="shared" si="2"/>
        <v>18.393523742914983</v>
      </c>
      <c r="F19" s="19">
        <f t="shared" si="3"/>
        <v>9.1967618714574915</v>
      </c>
      <c r="G19" s="19">
        <f t="shared" si="4"/>
        <v>3.6787047485829967</v>
      </c>
      <c r="H19" s="20">
        <f t="shared" si="5"/>
        <v>17.473847555769233</v>
      </c>
    </row>
    <row r="20" spans="1:8" x14ac:dyDescent="0.3">
      <c r="A20" s="8">
        <f t="shared" si="6"/>
        <v>13</v>
      </c>
      <c r="B20" s="18">
        <v>32918.76</v>
      </c>
      <c r="C20" s="18">
        <f t="shared" si="0"/>
        <v>36345.602916000003</v>
      </c>
      <c r="D20" s="18">
        <f t="shared" si="1"/>
        <v>3028.8002430000001</v>
      </c>
      <c r="E20" s="19">
        <f t="shared" si="2"/>
        <v>18.393523742914983</v>
      </c>
      <c r="F20" s="19">
        <f t="shared" si="3"/>
        <v>9.1967618714574915</v>
      </c>
      <c r="G20" s="19">
        <f t="shared" si="4"/>
        <v>3.6787047485829967</v>
      </c>
      <c r="H20" s="20">
        <f t="shared" si="5"/>
        <v>17.473847555769233</v>
      </c>
    </row>
    <row r="21" spans="1:8" x14ac:dyDescent="0.3">
      <c r="A21" s="8">
        <f t="shared" si="6"/>
        <v>14</v>
      </c>
      <c r="B21" s="18">
        <v>34107.360000000001</v>
      </c>
      <c r="C21" s="18">
        <f t="shared" si="0"/>
        <v>37657.936176000003</v>
      </c>
      <c r="D21" s="18">
        <f t="shared" si="1"/>
        <v>3138.1613480000005</v>
      </c>
      <c r="E21" s="19">
        <f t="shared" si="2"/>
        <v>19.057660008097166</v>
      </c>
      <c r="F21" s="19">
        <f t="shared" si="3"/>
        <v>9.5288300040485829</v>
      </c>
      <c r="G21" s="19">
        <f t="shared" si="4"/>
        <v>3.8115320016194332</v>
      </c>
      <c r="H21" s="20">
        <f t="shared" si="5"/>
        <v>18.104777007692309</v>
      </c>
    </row>
    <row r="22" spans="1:8" x14ac:dyDescent="0.3">
      <c r="A22" s="8">
        <f t="shared" si="6"/>
        <v>15</v>
      </c>
      <c r="B22" s="18">
        <v>34122.080000000002</v>
      </c>
      <c r="C22" s="18">
        <f t="shared" si="0"/>
        <v>37674.188528000006</v>
      </c>
      <c r="D22" s="18">
        <f t="shared" si="1"/>
        <v>3139.515710666667</v>
      </c>
      <c r="E22" s="19">
        <f t="shared" si="2"/>
        <v>19.065884882591096</v>
      </c>
      <c r="F22" s="19">
        <f t="shared" si="3"/>
        <v>9.5329424412955479</v>
      </c>
      <c r="G22" s="19">
        <f t="shared" si="4"/>
        <v>3.8131769765182191</v>
      </c>
      <c r="H22" s="20">
        <f t="shared" si="5"/>
        <v>18.11259063846154</v>
      </c>
    </row>
    <row r="23" spans="1:8" x14ac:dyDescent="0.3">
      <c r="A23" s="8">
        <f t="shared" si="6"/>
        <v>16</v>
      </c>
      <c r="B23" s="18">
        <v>35476.28</v>
      </c>
      <c r="C23" s="18">
        <f t="shared" si="0"/>
        <v>39169.360747999999</v>
      </c>
      <c r="D23" s="18">
        <f t="shared" si="1"/>
        <v>3264.1133956666667</v>
      </c>
      <c r="E23" s="19">
        <f t="shared" si="2"/>
        <v>19.82255098582996</v>
      </c>
      <c r="F23" s="19">
        <f t="shared" si="3"/>
        <v>9.9112754929149798</v>
      </c>
      <c r="G23" s="19">
        <f t="shared" si="4"/>
        <v>3.9645101971659917</v>
      </c>
      <c r="H23" s="20">
        <f t="shared" si="5"/>
        <v>18.831423436538461</v>
      </c>
    </row>
    <row r="24" spans="1:8" x14ac:dyDescent="0.3">
      <c r="A24" s="8">
        <f t="shared" si="6"/>
        <v>17</v>
      </c>
      <c r="B24" s="18">
        <v>35490.97</v>
      </c>
      <c r="C24" s="18">
        <f t="shared" si="0"/>
        <v>39185.579977000001</v>
      </c>
      <c r="D24" s="18">
        <f t="shared" si="1"/>
        <v>3265.4649980833337</v>
      </c>
      <c r="E24" s="19">
        <f t="shared" si="2"/>
        <v>19.830759097672065</v>
      </c>
      <c r="F24" s="19">
        <f t="shared" si="3"/>
        <v>9.9153795488360323</v>
      </c>
      <c r="G24" s="19">
        <f t="shared" si="4"/>
        <v>3.9661518195344128</v>
      </c>
      <c r="H24" s="20">
        <f t="shared" si="5"/>
        <v>18.83922114278846</v>
      </c>
    </row>
    <row r="25" spans="1:8" x14ac:dyDescent="0.3">
      <c r="A25" s="8">
        <f t="shared" si="6"/>
        <v>18</v>
      </c>
      <c r="B25" s="18">
        <v>36845.17</v>
      </c>
      <c r="C25" s="18">
        <f t="shared" si="0"/>
        <v>40680.752197000002</v>
      </c>
      <c r="D25" s="18">
        <f t="shared" si="1"/>
        <v>3390.0626830833335</v>
      </c>
      <c r="E25" s="19">
        <f t="shared" si="2"/>
        <v>20.587425200910932</v>
      </c>
      <c r="F25" s="19">
        <f t="shared" si="3"/>
        <v>10.293712600455466</v>
      </c>
      <c r="G25" s="19">
        <f t="shared" si="4"/>
        <v>4.1174850401821868</v>
      </c>
      <c r="H25" s="20">
        <f t="shared" si="5"/>
        <v>19.558053940865385</v>
      </c>
    </row>
    <row r="26" spans="1:8" x14ac:dyDescent="0.3">
      <c r="A26" s="8">
        <f t="shared" si="6"/>
        <v>19</v>
      </c>
      <c r="B26" s="18">
        <v>36859.910000000003</v>
      </c>
      <c r="C26" s="18">
        <f t="shared" si="0"/>
        <v>40697.026631000008</v>
      </c>
      <c r="D26" s="18">
        <f t="shared" si="1"/>
        <v>3391.418885916667</v>
      </c>
      <c r="E26" s="19">
        <f t="shared" si="2"/>
        <v>20.595661250506076</v>
      </c>
      <c r="F26" s="19">
        <f t="shared" si="3"/>
        <v>10.297830625253038</v>
      </c>
      <c r="G26" s="19">
        <f t="shared" si="4"/>
        <v>4.1191322501012149</v>
      </c>
      <c r="H26" s="20">
        <f t="shared" si="5"/>
        <v>19.565878187980772</v>
      </c>
    </row>
    <row r="27" spans="1:8" x14ac:dyDescent="0.3">
      <c r="A27" s="8">
        <f t="shared" si="6"/>
        <v>20</v>
      </c>
      <c r="B27" s="18">
        <v>38214.1</v>
      </c>
      <c r="C27" s="18">
        <f t="shared" si="0"/>
        <v>42192.187810000003</v>
      </c>
      <c r="D27" s="18">
        <f t="shared" si="1"/>
        <v>3516.0156508333334</v>
      </c>
      <c r="E27" s="19">
        <f t="shared" si="2"/>
        <v>21.352321766194333</v>
      </c>
      <c r="F27" s="19">
        <f t="shared" si="3"/>
        <v>10.676160883097166</v>
      </c>
      <c r="G27" s="19">
        <f t="shared" si="4"/>
        <v>4.2704643532388662</v>
      </c>
      <c r="H27" s="20">
        <f t="shared" si="5"/>
        <v>20.284705677884617</v>
      </c>
    </row>
    <row r="28" spans="1:8" x14ac:dyDescent="0.3">
      <c r="A28" s="8">
        <f t="shared" si="6"/>
        <v>21</v>
      </c>
      <c r="B28" s="18">
        <v>38228.79</v>
      </c>
      <c r="C28" s="18">
        <f t="shared" si="0"/>
        <v>42208.407039000005</v>
      </c>
      <c r="D28" s="18">
        <f t="shared" si="1"/>
        <v>3517.3672532500004</v>
      </c>
      <c r="E28" s="19">
        <f t="shared" si="2"/>
        <v>21.360529878036441</v>
      </c>
      <c r="F28" s="19">
        <f t="shared" si="3"/>
        <v>10.680264939018221</v>
      </c>
      <c r="G28" s="19">
        <f t="shared" si="4"/>
        <v>4.2721059756072881</v>
      </c>
      <c r="H28" s="20">
        <f t="shared" si="5"/>
        <v>20.292503384134619</v>
      </c>
    </row>
    <row r="29" spans="1:8" x14ac:dyDescent="0.3">
      <c r="A29" s="8">
        <f t="shared" si="6"/>
        <v>22</v>
      </c>
      <c r="B29" s="18">
        <v>39583</v>
      </c>
      <c r="C29" s="18">
        <f t="shared" si="0"/>
        <v>43703.590300000003</v>
      </c>
      <c r="D29" s="18">
        <f t="shared" si="1"/>
        <v>3641.9658583333339</v>
      </c>
      <c r="E29" s="19">
        <f t="shared" si="2"/>
        <v>22.117201568825912</v>
      </c>
      <c r="F29" s="19">
        <f t="shared" si="3"/>
        <v>11.058600784412956</v>
      </c>
      <c r="G29" s="19">
        <f t="shared" si="4"/>
        <v>4.4234403137651821</v>
      </c>
      <c r="H29" s="20">
        <f t="shared" si="5"/>
        <v>21.011341490384616</v>
      </c>
    </row>
    <row r="30" spans="1:8" x14ac:dyDescent="0.3">
      <c r="A30" s="8">
        <f t="shared" si="6"/>
        <v>23</v>
      </c>
      <c r="B30" s="18">
        <v>40951.919999999998</v>
      </c>
      <c r="C30" s="18">
        <f t="shared" si="0"/>
        <v>45215.014872</v>
      </c>
      <c r="D30" s="18">
        <f t="shared" si="1"/>
        <v>3767.9179060000001</v>
      </c>
      <c r="E30" s="19">
        <f t="shared" si="2"/>
        <v>22.882092546558706</v>
      </c>
      <c r="F30" s="19">
        <f t="shared" si="3"/>
        <v>11.441046273279353</v>
      </c>
      <c r="G30" s="19">
        <f t="shared" si="4"/>
        <v>4.5764185093117415</v>
      </c>
      <c r="H30" s="20">
        <f t="shared" si="5"/>
        <v>21.737987919230768</v>
      </c>
    </row>
    <row r="31" spans="1:8" x14ac:dyDescent="0.3">
      <c r="A31" s="8">
        <f t="shared" si="6"/>
        <v>24</v>
      </c>
      <c r="B31" s="18">
        <v>42306.13</v>
      </c>
      <c r="C31" s="18">
        <f t="shared" si="0"/>
        <v>46710.198132999998</v>
      </c>
      <c r="D31" s="18">
        <f t="shared" si="1"/>
        <v>3892.5165110833336</v>
      </c>
      <c r="E31" s="19">
        <f t="shared" si="2"/>
        <v>23.638764237348177</v>
      </c>
      <c r="F31" s="19">
        <f t="shared" si="3"/>
        <v>11.819382118674088</v>
      </c>
      <c r="G31" s="19">
        <f t="shared" si="4"/>
        <v>4.7277528474696355</v>
      </c>
      <c r="H31" s="20">
        <f t="shared" si="5"/>
        <v>22.456826025480769</v>
      </c>
    </row>
    <row r="32" spans="1:8" x14ac:dyDescent="0.3">
      <c r="A32" s="8">
        <f t="shared" si="6"/>
        <v>25</v>
      </c>
      <c r="B32" s="18">
        <v>42397.59</v>
      </c>
      <c r="C32" s="18">
        <f t="shared" si="0"/>
        <v>46811.179119</v>
      </c>
      <c r="D32" s="18">
        <f t="shared" si="1"/>
        <v>3900.9315932499999</v>
      </c>
      <c r="E32" s="19">
        <f t="shared" si="2"/>
        <v>23.689867975202429</v>
      </c>
      <c r="F32" s="19">
        <f t="shared" si="3"/>
        <v>11.844933987601214</v>
      </c>
      <c r="G32" s="19">
        <f t="shared" si="4"/>
        <v>4.7379735950404855</v>
      </c>
      <c r="H32" s="20">
        <f t="shared" si="5"/>
        <v>22.505374576442307</v>
      </c>
    </row>
    <row r="33" spans="1:8" x14ac:dyDescent="0.3">
      <c r="A33" s="8">
        <f t="shared" si="6"/>
        <v>26</v>
      </c>
      <c r="B33" s="18">
        <v>42468.74</v>
      </c>
      <c r="C33" s="18">
        <f t="shared" si="0"/>
        <v>46889.735833999999</v>
      </c>
      <c r="D33" s="18">
        <f t="shared" si="1"/>
        <v>3907.4779861666666</v>
      </c>
      <c r="E33" s="19">
        <f t="shared" si="2"/>
        <v>23.729623397773278</v>
      </c>
      <c r="F33" s="19">
        <f t="shared" si="3"/>
        <v>11.864811698886639</v>
      </c>
      <c r="G33" s="19">
        <f t="shared" si="4"/>
        <v>4.7459246795546557</v>
      </c>
      <c r="H33" s="20">
        <f t="shared" si="5"/>
        <v>22.543142227884616</v>
      </c>
    </row>
    <row r="34" spans="1:8" x14ac:dyDescent="0.3">
      <c r="A34" s="8">
        <f t="shared" si="6"/>
        <v>27</v>
      </c>
      <c r="B34" s="18">
        <v>42549.47</v>
      </c>
      <c r="C34" s="18">
        <f t="shared" si="0"/>
        <v>46978.869827000002</v>
      </c>
      <c r="D34" s="18">
        <f t="shared" si="1"/>
        <v>3914.9058189166672</v>
      </c>
      <c r="E34" s="19">
        <f t="shared" si="2"/>
        <v>23.774731693825913</v>
      </c>
      <c r="F34" s="19">
        <f t="shared" si="3"/>
        <v>11.887365846912957</v>
      </c>
      <c r="G34" s="19">
        <f t="shared" si="4"/>
        <v>4.7549463387651825</v>
      </c>
      <c r="H34" s="20">
        <f t="shared" si="5"/>
        <v>22.585995109134615</v>
      </c>
    </row>
    <row r="35" spans="1:8" x14ac:dyDescent="0.3">
      <c r="A35" s="8">
        <f t="shared" si="6"/>
        <v>28</v>
      </c>
      <c r="B35" s="18">
        <v>42610.559999999998</v>
      </c>
      <c r="C35" s="18">
        <f t="shared" si="0"/>
        <v>47046.319296000001</v>
      </c>
      <c r="D35" s="18">
        <f t="shared" si="1"/>
        <v>3920.5266080000001</v>
      </c>
      <c r="E35" s="19">
        <f t="shared" si="2"/>
        <v>23.808866040485832</v>
      </c>
      <c r="F35" s="19">
        <f t="shared" si="3"/>
        <v>11.904433020242916</v>
      </c>
      <c r="G35" s="19">
        <f t="shared" si="4"/>
        <v>4.761773208097166</v>
      </c>
      <c r="H35" s="20">
        <f t="shared" si="5"/>
        <v>22.61842273846154</v>
      </c>
    </row>
    <row r="36" spans="1:8" x14ac:dyDescent="0.3">
      <c r="A36" s="8">
        <f t="shared" si="6"/>
        <v>29</v>
      </c>
      <c r="B36" s="18">
        <v>42667.12</v>
      </c>
      <c r="C36" s="18">
        <f t="shared" si="0"/>
        <v>47108.767192000007</v>
      </c>
      <c r="D36" s="18">
        <f t="shared" si="1"/>
        <v>3925.7305993333339</v>
      </c>
      <c r="E36" s="19">
        <f t="shared" si="2"/>
        <v>23.84046922672065</v>
      </c>
      <c r="F36" s="19">
        <f t="shared" si="3"/>
        <v>11.920234613360325</v>
      </c>
      <c r="G36" s="19">
        <f t="shared" si="4"/>
        <v>4.7680938453441302</v>
      </c>
      <c r="H36" s="20">
        <f t="shared" si="5"/>
        <v>22.648445765384619</v>
      </c>
    </row>
    <row r="37" spans="1:8" x14ac:dyDescent="0.3">
      <c r="A37" s="8">
        <f t="shared" si="6"/>
        <v>30</v>
      </c>
      <c r="B37" s="18">
        <v>42719.56</v>
      </c>
      <c r="C37" s="18">
        <f t="shared" si="0"/>
        <v>47166.666195999998</v>
      </c>
      <c r="D37" s="18">
        <f t="shared" si="1"/>
        <v>3930.5555163333333</v>
      </c>
      <c r="E37" s="19">
        <f t="shared" si="2"/>
        <v>23.869770342105262</v>
      </c>
      <c r="F37" s="19">
        <f t="shared" si="3"/>
        <v>11.934885171052631</v>
      </c>
      <c r="G37" s="19">
        <f t="shared" si="4"/>
        <v>4.7739540684210526</v>
      </c>
      <c r="H37" s="20">
        <f t="shared" si="5"/>
        <v>22.676281825</v>
      </c>
    </row>
    <row r="38" spans="1:8" x14ac:dyDescent="0.3">
      <c r="A38" s="8">
        <f t="shared" si="6"/>
        <v>31</v>
      </c>
      <c r="B38" s="18">
        <v>42768.1</v>
      </c>
      <c r="C38" s="18">
        <f t="shared" si="0"/>
        <v>47220.259210000004</v>
      </c>
      <c r="D38" s="18">
        <f t="shared" si="1"/>
        <v>3935.0216008333337</v>
      </c>
      <c r="E38" s="19">
        <f t="shared" si="2"/>
        <v>23.896892312753039</v>
      </c>
      <c r="F38" s="19">
        <f t="shared" si="3"/>
        <v>11.948446156376519</v>
      </c>
      <c r="G38" s="19">
        <f t="shared" si="4"/>
        <v>4.7793784625506079</v>
      </c>
      <c r="H38" s="20">
        <f t="shared" si="5"/>
        <v>22.702047697115386</v>
      </c>
    </row>
    <row r="39" spans="1:8" x14ac:dyDescent="0.3">
      <c r="A39" s="8">
        <f t="shared" si="6"/>
        <v>32</v>
      </c>
      <c r="B39" s="18">
        <v>42813.05</v>
      </c>
      <c r="C39" s="18">
        <f t="shared" si="0"/>
        <v>47269.88850500001</v>
      </c>
      <c r="D39" s="18">
        <f t="shared" si="1"/>
        <v>3939.1573754166675</v>
      </c>
      <c r="E39" s="19">
        <f t="shared" si="2"/>
        <v>23.922008352732799</v>
      </c>
      <c r="F39" s="19">
        <f t="shared" si="3"/>
        <v>11.9610041763664</v>
      </c>
      <c r="G39" s="19">
        <f t="shared" si="4"/>
        <v>4.7844016705465595</v>
      </c>
      <c r="H39" s="20">
        <f t="shared" si="5"/>
        <v>22.72590793509616</v>
      </c>
    </row>
    <row r="40" spans="1:8" x14ac:dyDescent="0.3">
      <c r="A40" s="8">
        <f t="shared" si="6"/>
        <v>33</v>
      </c>
      <c r="B40" s="18">
        <v>42854.66</v>
      </c>
      <c r="C40" s="18">
        <f t="shared" si="0"/>
        <v>47315.830106000009</v>
      </c>
      <c r="D40" s="18">
        <f t="shared" si="1"/>
        <v>3942.9858421666672</v>
      </c>
      <c r="E40" s="19">
        <f t="shared" si="2"/>
        <v>23.945258150809721</v>
      </c>
      <c r="F40" s="19">
        <f t="shared" si="3"/>
        <v>11.972629075404861</v>
      </c>
      <c r="G40" s="19">
        <f t="shared" si="4"/>
        <v>4.7890516301619446</v>
      </c>
      <c r="H40" s="20">
        <f t="shared" si="5"/>
        <v>22.747995243269234</v>
      </c>
    </row>
    <row r="41" spans="1:8" x14ac:dyDescent="0.3">
      <c r="A41" s="8">
        <f t="shared" si="6"/>
        <v>34</v>
      </c>
      <c r="B41" s="18">
        <v>42893.22</v>
      </c>
      <c r="C41" s="18">
        <f t="shared" si="0"/>
        <v>47358.404202000005</v>
      </c>
      <c r="D41" s="18">
        <f t="shared" si="1"/>
        <v>3946.5336835000003</v>
      </c>
      <c r="E41" s="19">
        <f t="shared" si="2"/>
        <v>23.96680374595142</v>
      </c>
      <c r="F41" s="19">
        <f t="shared" si="3"/>
        <v>11.98340187297571</v>
      </c>
      <c r="G41" s="19">
        <f t="shared" si="4"/>
        <v>4.7933607491902839</v>
      </c>
      <c r="H41" s="20">
        <f t="shared" si="5"/>
        <v>22.768463558653849</v>
      </c>
    </row>
    <row r="42" spans="1:8" x14ac:dyDescent="0.3">
      <c r="A42" s="21">
        <f t="shared" si="6"/>
        <v>35</v>
      </c>
      <c r="B42" s="22">
        <v>42928.9</v>
      </c>
      <c r="C42" s="22">
        <f t="shared" si="0"/>
        <v>47397.798490000008</v>
      </c>
      <c r="D42" s="22">
        <f t="shared" si="1"/>
        <v>3949.8165408333334</v>
      </c>
      <c r="E42" s="23">
        <f t="shared" si="2"/>
        <v>23.986740126518225</v>
      </c>
      <c r="F42" s="23">
        <f t="shared" si="3"/>
        <v>11.993370063259112</v>
      </c>
      <c r="G42" s="23">
        <f t="shared" si="4"/>
        <v>4.7973480253036449</v>
      </c>
      <c r="H42" s="24">
        <f t="shared" si="5"/>
        <v>22.787403120192312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0</v>
      </c>
      <c r="B1" s="1" t="s">
        <v>53</v>
      </c>
    </row>
    <row r="2" spans="1:8" x14ac:dyDescent="0.3">
      <c r="A2" s="4"/>
      <c r="D2" s="3">
        <f>Inhoud!B4</f>
        <v>44896</v>
      </c>
    </row>
    <row r="3" spans="1:8" ht="14.4" x14ac:dyDescent="0.3">
      <c r="A3" s="1"/>
      <c r="B3" s="1"/>
      <c r="C3" s="5" t="s">
        <v>1</v>
      </c>
      <c r="D3" s="37">
        <f>Inhoud!B6</f>
        <v>1.1041000000000001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44896</v>
      </c>
      <c r="D6" s="13">
        <f>C6</f>
        <v>44896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28170.69</v>
      </c>
      <c r="C7" s="18">
        <f t="shared" ref="C7:C42" si="0">B7*$D$3</f>
        <v>31103.258829000002</v>
      </c>
      <c r="D7" s="18">
        <f t="shared" ref="D7:D42" si="1">B7/12*$D$3</f>
        <v>2591.9382357499999</v>
      </c>
      <c r="E7" s="19">
        <f t="shared" ref="E7:E42" si="2">C7/1976</f>
        <v>15.740515601720649</v>
      </c>
      <c r="F7" s="19">
        <f>E7/2</f>
        <v>7.8702578008603243</v>
      </c>
      <c r="G7" s="19">
        <f>E7/5</f>
        <v>3.1481031203441296</v>
      </c>
      <c r="H7" s="20">
        <f>C7/2080</f>
        <v>14.953489821634616</v>
      </c>
    </row>
    <row r="8" spans="1:8" x14ac:dyDescent="0.3">
      <c r="A8" s="8">
        <f>A7+1</f>
        <v>1</v>
      </c>
      <c r="B8" s="18">
        <v>28858.13</v>
      </c>
      <c r="C8" s="18">
        <f t="shared" si="0"/>
        <v>31862.261333000002</v>
      </c>
      <c r="D8" s="18">
        <f t="shared" si="1"/>
        <v>2655.1884444166672</v>
      </c>
      <c r="E8" s="19">
        <f t="shared" si="2"/>
        <v>16.124626180668017</v>
      </c>
      <c r="F8" s="19">
        <f t="shared" ref="F8:F42" si="3">E8/2</f>
        <v>8.0623130903340083</v>
      </c>
      <c r="G8" s="19">
        <f t="shared" ref="G8:G42" si="4">E8/5</f>
        <v>3.2249252361336032</v>
      </c>
      <c r="H8" s="20">
        <f t="shared" ref="H8:H42" si="5">C8/2080</f>
        <v>15.318394871634617</v>
      </c>
    </row>
    <row r="9" spans="1:8" x14ac:dyDescent="0.3">
      <c r="A9" s="8">
        <f t="shared" ref="A9:A42" si="6">A8+1</f>
        <v>2</v>
      </c>
      <c r="B9" s="18">
        <v>29761.26</v>
      </c>
      <c r="C9" s="18">
        <f t="shared" si="0"/>
        <v>32859.407165999997</v>
      </c>
      <c r="D9" s="18">
        <f t="shared" si="1"/>
        <v>2738.2839305000002</v>
      </c>
      <c r="E9" s="19">
        <f t="shared" si="2"/>
        <v>16.629254638663966</v>
      </c>
      <c r="F9" s="19">
        <f t="shared" si="3"/>
        <v>8.3146273193319828</v>
      </c>
      <c r="G9" s="19">
        <f t="shared" si="4"/>
        <v>3.3258509277327932</v>
      </c>
      <c r="H9" s="20">
        <f t="shared" si="5"/>
        <v>15.797791906730767</v>
      </c>
    </row>
    <row r="10" spans="1:8" x14ac:dyDescent="0.3">
      <c r="A10" s="8">
        <f t="shared" si="6"/>
        <v>3</v>
      </c>
      <c r="B10" s="18">
        <v>30704.95</v>
      </c>
      <c r="C10" s="18">
        <f t="shared" si="0"/>
        <v>33901.335295000004</v>
      </c>
      <c r="D10" s="18">
        <f t="shared" si="1"/>
        <v>2825.1112745833334</v>
      </c>
      <c r="E10" s="19">
        <f t="shared" si="2"/>
        <v>17.156546201923078</v>
      </c>
      <c r="F10" s="19">
        <f t="shared" si="3"/>
        <v>8.5782731009615389</v>
      </c>
      <c r="G10" s="19">
        <f t="shared" si="4"/>
        <v>3.4313092403846155</v>
      </c>
      <c r="H10" s="20">
        <f t="shared" si="5"/>
        <v>16.298718891826926</v>
      </c>
    </row>
    <row r="11" spans="1:8" x14ac:dyDescent="0.3">
      <c r="A11" s="8">
        <f t="shared" si="6"/>
        <v>4</v>
      </c>
      <c r="B11" s="18">
        <v>31559.66</v>
      </c>
      <c r="C11" s="18">
        <f t="shared" si="0"/>
        <v>34845.020606000006</v>
      </c>
      <c r="D11" s="18">
        <f t="shared" si="1"/>
        <v>2903.7517171666668</v>
      </c>
      <c r="E11" s="19">
        <f t="shared" si="2"/>
        <v>17.634119739878546</v>
      </c>
      <c r="F11" s="19">
        <f t="shared" si="3"/>
        <v>8.817059869939273</v>
      </c>
      <c r="G11" s="19">
        <f t="shared" si="4"/>
        <v>3.5268239479757093</v>
      </c>
      <c r="H11" s="20">
        <f t="shared" si="5"/>
        <v>16.752413752884618</v>
      </c>
    </row>
    <row r="12" spans="1:8" x14ac:dyDescent="0.3">
      <c r="A12" s="8">
        <f t="shared" si="6"/>
        <v>5</v>
      </c>
      <c r="B12" s="18">
        <v>31967.78</v>
      </c>
      <c r="C12" s="18">
        <f t="shared" si="0"/>
        <v>35295.625897999998</v>
      </c>
      <c r="D12" s="18">
        <f t="shared" si="1"/>
        <v>2941.3021581666667</v>
      </c>
      <c r="E12" s="19">
        <f t="shared" si="2"/>
        <v>17.862158855263157</v>
      </c>
      <c r="F12" s="19">
        <f t="shared" si="3"/>
        <v>8.9310794276315786</v>
      </c>
      <c r="G12" s="19">
        <f t="shared" si="4"/>
        <v>3.5724317710526314</v>
      </c>
      <c r="H12" s="20">
        <f t="shared" si="5"/>
        <v>16.969050912499998</v>
      </c>
    </row>
    <row r="13" spans="1:8" x14ac:dyDescent="0.3">
      <c r="A13" s="8">
        <f t="shared" si="6"/>
        <v>6</v>
      </c>
      <c r="B13" s="18">
        <v>32801.93</v>
      </c>
      <c r="C13" s="18">
        <f t="shared" si="0"/>
        <v>36216.610913000004</v>
      </c>
      <c r="D13" s="18">
        <f t="shared" si="1"/>
        <v>3018.0509094166673</v>
      </c>
      <c r="E13" s="19">
        <f t="shared" si="2"/>
        <v>18.328244389170042</v>
      </c>
      <c r="F13" s="19">
        <f t="shared" si="3"/>
        <v>9.1641221945850209</v>
      </c>
      <c r="G13" s="19">
        <f t="shared" si="4"/>
        <v>3.6656488778340082</v>
      </c>
      <c r="H13" s="20">
        <f t="shared" si="5"/>
        <v>17.411832169711541</v>
      </c>
    </row>
    <row r="14" spans="1:8" x14ac:dyDescent="0.3">
      <c r="A14" s="8">
        <f t="shared" si="6"/>
        <v>7</v>
      </c>
      <c r="B14" s="18">
        <v>33175.65</v>
      </c>
      <c r="C14" s="18">
        <f t="shared" si="0"/>
        <v>36629.235165000006</v>
      </c>
      <c r="D14" s="18">
        <f t="shared" si="1"/>
        <v>3052.4362637500003</v>
      </c>
      <c r="E14" s="19">
        <f t="shared" si="2"/>
        <v>18.537062330465591</v>
      </c>
      <c r="F14" s="19">
        <f t="shared" si="3"/>
        <v>9.2685311652327957</v>
      </c>
      <c r="G14" s="19">
        <f t="shared" si="4"/>
        <v>3.7074124660931185</v>
      </c>
      <c r="H14" s="20">
        <f t="shared" si="5"/>
        <v>17.610209213942312</v>
      </c>
    </row>
    <row r="15" spans="1:8" x14ac:dyDescent="0.3">
      <c r="A15" s="8">
        <f t="shared" si="6"/>
        <v>8</v>
      </c>
      <c r="B15" s="18">
        <v>34219.86</v>
      </c>
      <c r="C15" s="18">
        <f t="shared" si="0"/>
        <v>37782.147426000003</v>
      </c>
      <c r="D15" s="18">
        <f t="shared" si="1"/>
        <v>3148.5122855000004</v>
      </c>
      <c r="E15" s="19">
        <f t="shared" si="2"/>
        <v>19.120519952429152</v>
      </c>
      <c r="F15" s="19">
        <f t="shared" si="3"/>
        <v>9.5602599762145761</v>
      </c>
      <c r="G15" s="19">
        <f t="shared" si="4"/>
        <v>3.8241039904858303</v>
      </c>
      <c r="H15" s="20">
        <f t="shared" si="5"/>
        <v>18.164493954807693</v>
      </c>
    </row>
    <row r="16" spans="1:8" x14ac:dyDescent="0.3">
      <c r="A16" s="8">
        <f t="shared" si="6"/>
        <v>9</v>
      </c>
      <c r="B16" s="18">
        <v>34553.730000000003</v>
      </c>
      <c r="C16" s="18">
        <f t="shared" si="0"/>
        <v>38150.773293000006</v>
      </c>
      <c r="D16" s="18">
        <f t="shared" si="1"/>
        <v>3179.2311077500008</v>
      </c>
      <c r="E16" s="19">
        <f t="shared" si="2"/>
        <v>19.30707150455466</v>
      </c>
      <c r="F16" s="19">
        <f t="shared" si="3"/>
        <v>9.65353575227733</v>
      </c>
      <c r="G16" s="19">
        <f t="shared" si="4"/>
        <v>3.8614143009109321</v>
      </c>
      <c r="H16" s="20">
        <f t="shared" si="5"/>
        <v>18.341717929326926</v>
      </c>
    </row>
    <row r="17" spans="1:8" x14ac:dyDescent="0.3">
      <c r="A17" s="8">
        <f t="shared" si="6"/>
        <v>10</v>
      </c>
      <c r="B17" s="18">
        <v>35266.94</v>
      </c>
      <c r="C17" s="18">
        <f t="shared" si="0"/>
        <v>38938.228454000004</v>
      </c>
      <c r="D17" s="18">
        <f t="shared" si="1"/>
        <v>3244.8523711666671</v>
      </c>
      <c r="E17" s="19">
        <f t="shared" si="2"/>
        <v>19.705581201417004</v>
      </c>
      <c r="F17" s="19">
        <f t="shared" si="3"/>
        <v>9.8527906007085022</v>
      </c>
      <c r="G17" s="19">
        <f t="shared" si="4"/>
        <v>3.9411162402834008</v>
      </c>
      <c r="H17" s="20">
        <f t="shared" si="5"/>
        <v>18.720302141346156</v>
      </c>
    </row>
    <row r="18" spans="1:8" x14ac:dyDescent="0.3">
      <c r="A18" s="8">
        <f t="shared" si="6"/>
        <v>11</v>
      </c>
      <c r="B18" s="18">
        <v>35555.93</v>
      </c>
      <c r="C18" s="18">
        <f t="shared" si="0"/>
        <v>39257.302313</v>
      </c>
      <c r="D18" s="18">
        <f t="shared" si="1"/>
        <v>3271.4418594166673</v>
      </c>
      <c r="E18" s="19">
        <f t="shared" si="2"/>
        <v>19.867055826417005</v>
      </c>
      <c r="F18" s="19">
        <f t="shared" si="3"/>
        <v>9.9335279132085024</v>
      </c>
      <c r="G18" s="19">
        <f t="shared" si="4"/>
        <v>3.9734111652834008</v>
      </c>
      <c r="H18" s="20">
        <f t="shared" si="5"/>
        <v>18.873703035096153</v>
      </c>
    </row>
    <row r="19" spans="1:8" x14ac:dyDescent="0.3">
      <c r="A19" s="8">
        <f t="shared" si="6"/>
        <v>12</v>
      </c>
      <c r="B19" s="18">
        <v>36505.730000000003</v>
      </c>
      <c r="C19" s="18">
        <f t="shared" si="0"/>
        <v>40305.976493000009</v>
      </c>
      <c r="D19" s="18">
        <f t="shared" si="1"/>
        <v>3358.8313744166671</v>
      </c>
      <c r="E19" s="19">
        <f t="shared" si="2"/>
        <v>20.397761383097169</v>
      </c>
      <c r="F19" s="19">
        <f t="shared" si="3"/>
        <v>10.198880691548585</v>
      </c>
      <c r="G19" s="19">
        <f t="shared" si="4"/>
        <v>4.0795522766194336</v>
      </c>
      <c r="H19" s="20">
        <f t="shared" si="5"/>
        <v>19.377873313942313</v>
      </c>
    </row>
    <row r="20" spans="1:8" x14ac:dyDescent="0.3">
      <c r="A20" s="8">
        <f t="shared" si="6"/>
        <v>13</v>
      </c>
      <c r="B20" s="18">
        <v>36768.17</v>
      </c>
      <c r="C20" s="18">
        <f t="shared" si="0"/>
        <v>40595.736496999998</v>
      </c>
      <c r="D20" s="18">
        <f t="shared" si="1"/>
        <v>3382.9780414166667</v>
      </c>
      <c r="E20" s="19">
        <f t="shared" si="2"/>
        <v>20.544401061234815</v>
      </c>
      <c r="F20" s="19">
        <f t="shared" si="3"/>
        <v>10.272200530617408</v>
      </c>
      <c r="G20" s="19">
        <f t="shared" si="4"/>
        <v>4.1088802122469632</v>
      </c>
      <c r="H20" s="20">
        <f t="shared" si="5"/>
        <v>19.517181008173075</v>
      </c>
    </row>
    <row r="21" spans="1:8" x14ac:dyDescent="0.3">
      <c r="A21" s="8">
        <f t="shared" si="6"/>
        <v>14</v>
      </c>
      <c r="B21" s="18">
        <v>37705.29</v>
      </c>
      <c r="C21" s="18">
        <f t="shared" si="0"/>
        <v>41630.410689000004</v>
      </c>
      <c r="D21" s="18">
        <f t="shared" si="1"/>
        <v>3469.2008907500003</v>
      </c>
      <c r="E21" s="19">
        <f t="shared" si="2"/>
        <v>21.068021603744942</v>
      </c>
      <c r="F21" s="19">
        <f t="shared" si="3"/>
        <v>10.534010801872471</v>
      </c>
      <c r="G21" s="19">
        <f t="shared" si="4"/>
        <v>4.2136043207489884</v>
      </c>
      <c r="H21" s="20">
        <f t="shared" si="5"/>
        <v>20.014620523557696</v>
      </c>
    </row>
    <row r="22" spans="1:8" x14ac:dyDescent="0.3">
      <c r="A22" s="8">
        <f t="shared" si="6"/>
        <v>15</v>
      </c>
      <c r="B22" s="18">
        <v>37936.550000000003</v>
      </c>
      <c r="C22" s="18">
        <f t="shared" si="0"/>
        <v>41885.744855000004</v>
      </c>
      <c r="D22" s="18">
        <f t="shared" si="1"/>
        <v>3490.4787379166673</v>
      </c>
      <c r="E22" s="19">
        <f t="shared" si="2"/>
        <v>21.19723929908907</v>
      </c>
      <c r="F22" s="19">
        <f t="shared" si="3"/>
        <v>10.598619649544535</v>
      </c>
      <c r="G22" s="19">
        <f t="shared" si="4"/>
        <v>4.2394478598178136</v>
      </c>
      <c r="H22" s="20">
        <f t="shared" si="5"/>
        <v>20.137377334134616</v>
      </c>
    </row>
    <row r="23" spans="1:8" x14ac:dyDescent="0.3">
      <c r="A23" s="8">
        <f t="shared" si="6"/>
        <v>16</v>
      </c>
      <c r="B23" s="18">
        <v>38844.03</v>
      </c>
      <c r="C23" s="18">
        <f t="shared" si="0"/>
        <v>42887.693523000002</v>
      </c>
      <c r="D23" s="18">
        <f t="shared" si="1"/>
        <v>3573.9744602500004</v>
      </c>
      <c r="E23" s="19">
        <f t="shared" si="2"/>
        <v>21.704298341599191</v>
      </c>
      <c r="F23" s="19">
        <f t="shared" si="3"/>
        <v>10.852149170799596</v>
      </c>
      <c r="G23" s="19">
        <f t="shared" si="4"/>
        <v>4.3408596683198386</v>
      </c>
      <c r="H23" s="20">
        <f t="shared" si="5"/>
        <v>20.619083424519232</v>
      </c>
    </row>
    <row r="24" spans="1:8" x14ac:dyDescent="0.3">
      <c r="A24" s="8">
        <f t="shared" si="6"/>
        <v>17</v>
      </c>
      <c r="B24" s="18">
        <v>39047.18</v>
      </c>
      <c r="C24" s="18">
        <f t="shared" si="0"/>
        <v>43111.991438000005</v>
      </c>
      <c r="D24" s="18">
        <f t="shared" si="1"/>
        <v>3592.6659531666674</v>
      </c>
      <c r="E24" s="19">
        <f t="shared" si="2"/>
        <v>21.817809432186237</v>
      </c>
      <c r="F24" s="19">
        <f t="shared" si="3"/>
        <v>10.908904716093119</v>
      </c>
      <c r="G24" s="19">
        <f t="shared" si="4"/>
        <v>4.3635618864372478</v>
      </c>
      <c r="H24" s="20">
        <f t="shared" si="5"/>
        <v>20.726918960576924</v>
      </c>
    </row>
    <row r="25" spans="1:8" x14ac:dyDescent="0.3">
      <c r="A25" s="8">
        <f t="shared" si="6"/>
        <v>18</v>
      </c>
      <c r="B25" s="18">
        <v>39928.14</v>
      </c>
      <c r="C25" s="18">
        <f t="shared" si="0"/>
        <v>44084.659374000003</v>
      </c>
      <c r="D25" s="18">
        <f t="shared" si="1"/>
        <v>3673.7216145000002</v>
      </c>
      <c r="E25" s="19">
        <f t="shared" si="2"/>
        <v>22.31005029048583</v>
      </c>
      <c r="F25" s="19">
        <f t="shared" si="3"/>
        <v>11.155025145242915</v>
      </c>
      <c r="G25" s="19">
        <f t="shared" si="4"/>
        <v>4.4620100580971656</v>
      </c>
      <c r="H25" s="20">
        <f t="shared" si="5"/>
        <v>21.194547775961539</v>
      </c>
    </row>
    <row r="26" spans="1:8" x14ac:dyDescent="0.3">
      <c r="A26" s="8">
        <f t="shared" si="6"/>
        <v>19</v>
      </c>
      <c r="B26" s="18">
        <v>40106.21</v>
      </c>
      <c r="C26" s="18">
        <f t="shared" si="0"/>
        <v>44281.266460999999</v>
      </c>
      <c r="D26" s="18">
        <f t="shared" si="1"/>
        <v>3690.1055384166666</v>
      </c>
      <c r="E26" s="19">
        <f t="shared" si="2"/>
        <v>22.409547804149796</v>
      </c>
      <c r="F26" s="19">
        <f t="shared" si="3"/>
        <v>11.204773902074898</v>
      </c>
      <c r="G26" s="19">
        <f t="shared" si="4"/>
        <v>4.4819095608299593</v>
      </c>
      <c r="H26" s="20">
        <f t="shared" si="5"/>
        <v>21.289070413942309</v>
      </c>
    </row>
    <row r="27" spans="1:8" x14ac:dyDescent="0.3">
      <c r="A27" s="8">
        <f t="shared" si="6"/>
        <v>20</v>
      </c>
      <c r="B27" s="18">
        <v>40963.550000000003</v>
      </c>
      <c r="C27" s="18">
        <f t="shared" si="0"/>
        <v>45227.855555000009</v>
      </c>
      <c r="D27" s="18">
        <f t="shared" si="1"/>
        <v>3768.9879629166676</v>
      </c>
      <c r="E27" s="19">
        <f t="shared" si="2"/>
        <v>22.888590867914985</v>
      </c>
      <c r="F27" s="19">
        <f t="shared" si="3"/>
        <v>11.444295433957492</v>
      </c>
      <c r="G27" s="19">
        <f t="shared" si="4"/>
        <v>4.5777181735829968</v>
      </c>
      <c r="H27" s="20">
        <f t="shared" si="5"/>
        <v>21.744161324519236</v>
      </c>
    </row>
    <row r="28" spans="1:8" x14ac:dyDescent="0.3">
      <c r="A28" s="8">
        <f t="shared" si="6"/>
        <v>21</v>
      </c>
      <c r="B28" s="18">
        <v>41119.35</v>
      </c>
      <c r="C28" s="18">
        <f t="shared" si="0"/>
        <v>45399.874335</v>
      </c>
      <c r="D28" s="18">
        <f t="shared" si="1"/>
        <v>3783.3228612500002</v>
      </c>
      <c r="E28" s="19">
        <f t="shared" si="2"/>
        <v>22.97564490637652</v>
      </c>
      <c r="F28" s="19">
        <f t="shared" si="3"/>
        <v>11.48782245318826</v>
      </c>
      <c r="G28" s="19">
        <f t="shared" si="4"/>
        <v>4.5951289812753036</v>
      </c>
      <c r="H28" s="20">
        <f t="shared" si="5"/>
        <v>21.826862661057692</v>
      </c>
    </row>
    <row r="29" spans="1:8" x14ac:dyDescent="0.3">
      <c r="A29" s="8">
        <f t="shared" si="6"/>
        <v>22</v>
      </c>
      <c r="B29" s="18">
        <v>41955.79</v>
      </c>
      <c r="C29" s="18">
        <f t="shared" si="0"/>
        <v>46323.387739000005</v>
      </c>
      <c r="D29" s="18">
        <f t="shared" si="1"/>
        <v>3860.2823115833339</v>
      </c>
      <c r="E29" s="19">
        <f t="shared" si="2"/>
        <v>23.443009989372474</v>
      </c>
      <c r="F29" s="19">
        <f t="shared" si="3"/>
        <v>11.721504994686237</v>
      </c>
      <c r="G29" s="19">
        <f t="shared" si="4"/>
        <v>4.6886019978744944</v>
      </c>
      <c r="H29" s="20">
        <f t="shared" si="5"/>
        <v>22.270859489903849</v>
      </c>
    </row>
    <row r="30" spans="1:8" x14ac:dyDescent="0.3">
      <c r="A30" s="8">
        <f t="shared" si="6"/>
        <v>23</v>
      </c>
      <c r="B30" s="18">
        <v>42901.38</v>
      </c>
      <c r="C30" s="18">
        <f t="shared" si="0"/>
        <v>47367.413657999998</v>
      </c>
      <c r="D30" s="18">
        <f t="shared" si="1"/>
        <v>3947.2844715000001</v>
      </c>
      <c r="E30" s="19">
        <f t="shared" si="2"/>
        <v>23.971363187246961</v>
      </c>
      <c r="F30" s="19">
        <f t="shared" si="3"/>
        <v>11.985681593623481</v>
      </c>
      <c r="G30" s="19">
        <f t="shared" si="4"/>
        <v>4.7942726374493922</v>
      </c>
      <c r="H30" s="20">
        <f t="shared" si="5"/>
        <v>22.772795027884616</v>
      </c>
    </row>
    <row r="31" spans="1:8" x14ac:dyDescent="0.3">
      <c r="A31" s="8">
        <f t="shared" si="6"/>
        <v>24</v>
      </c>
      <c r="B31" s="18">
        <v>44320.06</v>
      </c>
      <c r="C31" s="18">
        <f t="shared" si="0"/>
        <v>48933.778246000002</v>
      </c>
      <c r="D31" s="18">
        <f t="shared" si="1"/>
        <v>4077.8148538333335</v>
      </c>
      <c r="E31" s="19">
        <f t="shared" si="2"/>
        <v>24.764057816801621</v>
      </c>
      <c r="F31" s="19">
        <f t="shared" si="3"/>
        <v>12.382028908400811</v>
      </c>
      <c r="G31" s="19">
        <f t="shared" si="4"/>
        <v>4.9528115633603242</v>
      </c>
      <c r="H31" s="20">
        <f t="shared" si="5"/>
        <v>23.525854925961539</v>
      </c>
    </row>
    <row r="32" spans="1:8" x14ac:dyDescent="0.3">
      <c r="A32" s="8">
        <f t="shared" si="6"/>
        <v>25</v>
      </c>
      <c r="B32" s="18">
        <v>44415.89</v>
      </c>
      <c r="C32" s="18">
        <f t="shared" si="0"/>
        <v>49039.584149000002</v>
      </c>
      <c r="D32" s="18">
        <f t="shared" si="1"/>
        <v>4086.6320124166673</v>
      </c>
      <c r="E32" s="19">
        <f t="shared" si="2"/>
        <v>24.817603314271256</v>
      </c>
      <c r="F32" s="19">
        <f t="shared" si="3"/>
        <v>12.408801657135628</v>
      </c>
      <c r="G32" s="19">
        <f t="shared" si="4"/>
        <v>4.9635206628542514</v>
      </c>
      <c r="H32" s="20">
        <f t="shared" si="5"/>
        <v>23.576723148557694</v>
      </c>
    </row>
    <row r="33" spans="1:8" x14ac:dyDescent="0.3">
      <c r="A33" s="8">
        <f t="shared" si="6"/>
        <v>26</v>
      </c>
      <c r="B33" s="18">
        <v>44490.43</v>
      </c>
      <c r="C33" s="18">
        <f t="shared" si="0"/>
        <v>49121.883763000005</v>
      </c>
      <c r="D33" s="18">
        <f t="shared" si="1"/>
        <v>4093.4903135833338</v>
      </c>
      <c r="E33" s="19">
        <f t="shared" si="2"/>
        <v>24.859252916497979</v>
      </c>
      <c r="F33" s="19">
        <f t="shared" si="3"/>
        <v>12.42962645824899</v>
      </c>
      <c r="G33" s="19">
        <f t="shared" si="4"/>
        <v>4.9718505832995961</v>
      </c>
      <c r="H33" s="20">
        <f t="shared" si="5"/>
        <v>23.61629027067308</v>
      </c>
    </row>
    <row r="34" spans="1:8" x14ac:dyDescent="0.3">
      <c r="A34" s="8">
        <f t="shared" si="6"/>
        <v>27</v>
      </c>
      <c r="B34" s="18">
        <v>44575.01</v>
      </c>
      <c r="C34" s="18">
        <f t="shared" si="0"/>
        <v>49215.268541000005</v>
      </c>
      <c r="D34" s="18">
        <f t="shared" si="1"/>
        <v>4101.2723784166674</v>
      </c>
      <c r="E34" s="19">
        <f t="shared" si="2"/>
        <v>24.906512419534415</v>
      </c>
      <c r="F34" s="19">
        <f t="shared" si="3"/>
        <v>12.453256209767208</v>
      </c>
      <c r="G34" s="19">
        <f t="shared" si="4"/>
        <v>4.9813024839068829</v>
      </c>
      <c r="H34" s="20">
        <f t="shared" si="5"/>
        <v>23.661186798557694</v>
      </c>
    </row>
    <row r="35" spans="1:8" x14ac:dyDescent="0.3">
      <c r="A35" s="8">
        <f t="shared" si="6"/>
        <v>28</v>
      </c>
      <c r="B35" s="18">
        <v>44639.01</v>
      </c>
      <c r="C35" s="18">
        <f t="shared" si="0"/>
        <v>49285.930941000006</v>
      </c>
      <c r="D35" s="18">
        <f t="shared" si="1"/>
        <v>4107.1609117500002</v>
      </c>
      <c r="E35" s="19">
        <f t="shared" si="2"/>
        <v>24.942272743421057</v>
      </c>
      <c r="F35" s="19">
        <f t="shared" si="3"/>
        <v>12.471136371710529</v>
      </c>
      <c r="G35" s="19">
        <f t="shared" si="4"/>
        <v>4.9884545486842118</v>
      </c>
      <c r="H35" s="20">
        <f t="shared" si="5"/>
        <v>23.695159106250003</v>
      </c>
    </row>
    <row r="36" spans="1:8" x14ac:dyDescent="0.3">
      <c r="A36" s="8">
        <f t="shared" si="6"/>
        <v>29</v>
      </c>
      <c r="B36" s="18">
        <v>44698.26</v>
      </c>
      <c r="C36" s="18">
        <f t="shared" si="0"/>
        <v>49351.348866000008</v>
      </c>
      <c r="D36" s="18">
        <f t="shared" si="1"/>
        <v>4112.6124055</v>
      </c>
      <c r="E36" s="19">
        <f t="shared" si="2"/>
        <v>24.975378980769236</v>
      </c>
      <c r="F36" s="19">
        <f t="shared" si="3"/>
        <v>12.487689490384618</v>
      </c>
      <c r="G36" s="19">
        <f t="shared" si="4"/>
        <v>4.9950757961538468</v>
      </c>
      <c r="H36" s="20">
        <f t="shared" si="5"/>
        <v>23.726610031730772</v>
      </c>
    </row>
    <row r="37" spans="1:8" x14ac:dyDescent="0.3">
      <c r="A37" s="8">
        <f t="shared" si="6"/>
        <v>30</v>
      </c>
      <c r="B37" s="18">
        <v>44753.2</v>
      </c>
      <c r="C37" s="18">
        <f t="shared" si="0"/>
        <v>49412.008119999999</v>
      </c>
      <c r="D37" s="18">
        <f t="shared" si="1"/>
        <v>4117.6673433333335</v>
      </c>
      <c r="E37" s="19">
        <f t="shared" si="2"/>
        <v>25.006076983805666</v>
      </c>
      <c r="F37" s="19">
        <f t="shared" si="3"/>
        <v>12.503038491902833</v>
      </c>
      <c r="G37" s="19">
        <f t="shared" si="4"/>
        <v>5.0012153967611335</v>
      </c>
      <c r="H37" s="20">
        <f t="shared" si="5"/>
        <v>23.755773134615385</v>
      </c>
    </row>
    <row r="38" spans="1:8" x14ac:dyDescent="0.3">
      <c r="A38" s="8">
        <f t="shared" si="6"/>
        <v>31</v>
      </c>
      <c r="B38" s="18">
        <v>44804.05</v>
      </c>
      <c r="C38" s="18">
        <f t="shared" si="0"/>
        <v>49468.151605000006</v>
      </c>
      <c r="D38" s="18">
        <f t="shared" si="1"/>
        <v>4122.3459670833336</v>
      </c>
      <c r="E38" s="19">
        <f t="shared" si="2"/>
        <v>25.034489678643727</v>
      </c>
      <c r="F38" s="19">
        <f t="shared" si="3"/>
        <v>12.517244839321863</v>
      </c>
      <c r="G38" s="19">
        <f t="shared" si="4"/>
        <v>5.0068979357287455</v>
      </c>
      <c r="H38" s="20">
        <f t="shared" si="5"/>
        <v>23.782765194711541</v>
      </c>
    </row>
    <row r="39" spans="1:8" x14ac:dyDescent="0.3">
      <c r="A39" s="8">
        <f t="shared" si="6"/>
        <v>32</v>
      </c>
      <c r="B39" s="18">
        <v>44851.14</v>
      </c>
      <c r="C39" s="18">
        <f t="shared" si="0"/>
        <v>49520.143674000006</v>
      </c>
      <c r="D39" s="18">
        <f t="shared" si="1"/>
        <v>4126.6786394999999</v>
      </c>
      <c r="E39" s="19">
        <f t="shared" si="2"/>
        <v>25.060801454453443</v>
      </c>
      <c r="F39" s="19">
        <f t="shared" si="3"/>
        <v>12.530400727226722</v>
      </c>
      <c r="G39" s="19">
        <f t="shared" si="4"/>
        <v>5.012160290890689</v>
      </c>
      <c r="H39" s="20">
        <f t="shared" si="5"/>
        <v>23.807761381730771</v>
      </c>
    </row>
    <row r="40" spans="1:8" x14ac:dyDescent="0.3">
      <c r="A40" s="8">
        <f t="shared" si="6"/>
        <v>33</v>
      </c>
      <c r="B40" s="18">
        <v>44894.73</v>
      </c>
      <c r="C40" s="18">
        <f t="shared" si="0"/>
        <v>49568.27139300001</v>
      </c>
      <c r="D40" s="18">
        <f t="shared" si="1"/>
        <v>4130.6892827500005</v>
      </c>
      <c r="E40" s="19">
        <f t="shared" si="2"/>
        <v>25.085157587550611</v>
      </c>
      <c r="F40" s="19">
        <f t="shared" si="3"/>
        <v>12.542578793775306</v>
      </c>
      <c r="G40" s="19">
        <f t="shared" si="4"/>
        <v>5.0170315175101221</v>
      </c>
      <c r="H40" s="20">
        <f t="shared" si="5"/>
        <v>23.830899708173082</v>
      </c>
    </row>
    <row r="41" spans="1:8" x14ac:dyDescent="0.3">
      <c r="A41" s="8">
        <f t="shared" si="6"/>
        <v>34</v>
      </c>
      <c r="B41" s="18">
        <v>44935.13</v>
      </c>
      <c r="C41" s="18">
        <f t="shared" si="0"/>
        <v>49612.877033000004</v>
      </c>
      <c r="D41" s="18">
        <f t="shared" si="1"/>
        <v>4134.4064194166667</v>
      </c>
      <c r="E41" s="19">
        <f t="shared" si="2"/>
        <v>25.107731292004051</v>
      </c>
      <c r="F41" s="19">
        <f t="shared" si="3"/>
        <v>12.553865646002025</v>
      </c>
      <c r="G41" s="19">
        <f t="shared" si="4"/>
        <v>5.0215462584008099</v>
      </c>
      <c r="H41" s="20">
        <f t="shared" si="5"/>
        <v>23.85234472740385</v>
      </c>
    </row>
    <row r="42" spans="1:8" x14ac:dyDescent="0.3">
      <c r="A42" s="21">
        <f t="shared" si="6"/>
        <v>35</v>
      </c>
      <c r="B42" s="22">
        <v>44972.5</v>
      </c>
      <c r="C42" s="22">
        <f t="shared" si="0"/>
        <v>49654.137250000007</v>
      </c>
      <c r="D42" s="22">
        <f t="shared" si="1"/>
        <v>4137.8447708333342</v>
      </c>
      <c r="E42" s="23">
        <f t="shared" si="2"/>
        <v>25.128611968623485</v>
      </c>
      <c r="F42" s="23">
        <f t="shared" si="3"/>
        <v>12.564305984311742</v>
      </c>
      <c r="G42" s="23">
        <f t="shared" si="4"/>
        <v>5.0257223937246973</v>
      </c>
      <c r="H42" s="24">
        <f t="shared" si="5"/>
        <v>23.872181370192312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2"/>
  <sheetViews>
    <sheetView zoomScaleNormal="100" workbookViewId="0">
      <selection activeCell="J12" sqref="J12"/>
    </sheetView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14" ht="14.4" x14ac:dyDescent="0.3">
      <c r="A1" s="1" t="s">
        <v>37</v>
      </c>
      <c r="B1" s="1" t="s">
        <v>54</v>
      </c>
    </row>
    <row r="2" spans="1:14" x14ac:dyDescent="0.3">
      <c r="A2" s="4"/>
      <c r="D2" s="3">
        <f>Inhoud!B4</f>
        <v>44896</v>
      </c>
    </row>
    <row r="3" spans="1:14" ht="14.4" x14ac:dyDescent="0.3">
      <c r="A3" s="1"/>
      <c r="B3" s="1"/>
      <c r="C3" s="5" t="s">
        <v>1</v>
      </c>
      <c r="D3" s="37">
        <f>Inhoud!B6</f>
        <v>1.1041000000000001</v>
      </c>
    </row>
    <row r="4" spans="1:14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14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14" s="17" customFormat="1" x14ac:dyDescent="0.3">
      <c r="A6" s="12"/>
      <c r="B6" s="27" t="str">
        <f>'L4'!$B$6</f>
        <v>basis 01/01/2022</v>
      </c>
      <c r="C6" s="13">
        <f>D2</f>
        <v>44896</v>
      </c>
      <c r="D6" s="13">
        <f>C6</f>
        <v>44896</v>
      </c>
      <c r="E6" s="14">
        <v>1</v>
      </c>
      <c r="F6" s="15">
        <v>0.5</v>
      </c>
      <c r="G6" s="16">
        <v>0.2</v>
      </c>
      <c r="H6" s="12"/>
    </row>
    <row r="7" spans="1:14" x14ac:dyDescent="0.3">
      <c r="A7" s="8">
        <v>0</v>
      </c>
      <c r="B7" s="18">
        <v>30897.759999999998</v>
      </c>
      <c r="C7" s="18">
        <f t="shared" ref="C7:C42" si="0">B7*$D$3</f>
        <v>34114.216816</v>
      </c>
      <c r="D7" s="18">
        <f t="shared" ref="D7:D42" si="1">B7/12*$D$3</f>
        <v>2842.8514013333333</v>
      </c>
      <c r="E7" s="19">
        <f t="shared" ref="E7:E42" si="2">C7/1976</f>
        <v>17.264279765182188</v>
      </c>
      <c r="F7" s="19">
        <f>E7/2</f>
        <v>8.632139882591094</v>
      </c>
      <c r="G7" s="19">
        <f>E7/5</f>
        <v>3.4528559530364378</v>
      </c>
      <c r="H7" s="20">
        <f>C7/2080</f>
        <v>16.401065776923076</v>
      </c>
    </row>
    <row r="8" spans="1:14" x14ac:dyDescent="0.3">
      <c r="A8" s="8">
        <f>A7+1</f>
        <v>1</v>
      </c>
      <c r="B8" s="18">
        <v>31597.08</v>
      </c>
      <c r="C8" s="18">
        <f t="shared" si="0"/>
        <v>34886.336028000005</v>
      </c>
      <c r="D8" s="18">
        <f t="shared" si="1"/>
        <v>2907.1946690000004</v>
      </c>
      <c r="E8" s="19">
        <f t="shared" si="2"/>
        <v>17.655028354251016</v>
      </c>
      <c r="F8" s="19">
        <f t="shared" ref="F8:F42" si="3">E8/2</f>
        <v>8.8275141771255079</v>
      </c>
      <c r="G8" s="19">
        <f t="shared" ref="G8:G42" si="4">E8/5</f>
        <v>3.5310056708502033</v>
      </c>
      <c r="H8" s="20">
        <f t="shared" ref="H8:H42" si="5">C8/2080</f>
        <v>16.772276936538464</v>
      </c>
    </row>
    <row r="9" spans="1:14" x14ac:dyDescent="0.3">
      <c r="A9" s="8">
        <f t="shared" ref="A9:A42" si="6">A8+1</f>
        <v>2</v>
      </c>
      <c r="B9" s="18">
        <v>32554.9</v>
      </c>
      <c r="C9" s="18">
        <f t="shared" si="0"/>
        <v>35943.865090000007</v>
      </c>
      <c r="D9" s="18">
        <f t="shared" si="1"/>
        <v>2995.3220908333337</v>
      </c>
      <c r="E9" s="19">
        <f t="shared" si="2"/>
        <v>18.190215126518222</v>
      </c>
      <c r="F9" s="19">
        <f t="shared" si="3"/>
        <v>9.095107563259111</v>
      </c>
      <c r="G9" s="19">
        <f t="shared" si="4"/>
        <v>3.6380430253036442</v>
      </c>
      <c r="H9" s="20">
        <f t="shared" si="5"/>
        <v>17.280704370192311</v>
      </c>
    </row>
    <row r="10" spans="1:14" x14ac:dyDescent="0.3">
      <c r="A10" s="8">
        <f t="shared" si="6"/>
        <v>3</v>
      </c>
      <c r="B10" s="18">
        <v>33633.79</v>
      </c>
      <c r="C10" s="18">
        <f t="shared" si="0"/>
        <v>37135.067539000003</v>
      </c>
      <c r="D10" s="18">
        <f t="shared" si="1"/>
        <v>3094.5889615833339</v>
      </c>
      <c r="E10" s="19">
        <f t="shared" si="2"/>
        <v>18.793050373987857</v>
      </c>
      <c r="F10" s="19">
        <f t="shared" si="3"/>
        <v>9.3965251869939284</v>
      </c>
      <c r="G10" s="19">
        <f t="shared" si="4"/>
        <v>3.7586100747975713</v>
      </c>
      <c r="H10" s="20">
        <f t="shared" si="5"/>
        <v>17.853397855288463</v>
      </c>
    </row>
    <row r="11" spans="1:14" x14ac:dyDescent="0.3">
      <c r="A11" s="8">
        <f t="shared" si="6"/>
        <v>4</v>
      </c>
      <c r="B11" s="18">
        <v>34587.269999999997</v>
      </c>
      <c r="C11" s="18">
        <f t="shared" si="0"/>
        <v>38187.804807</v>
      </c>
      <c r="D11" s="18">
        <f t="shared" si="1"/>
        <v>3182.3170672499996</v>
      </c>
      <c r="E11" s="19">
        <f t="shared" si="2"/>
        <v>19.325812149291497</v>
      </c>
      <c r="F11" s="19">
        <f t="shared" si="3"/>
        <v>9.6629060746457487</v>
      </c>
      <c r="G11" s="19">
        <f t="shared" si="4"/>
        <v>3.8651624298582994</v>
      </c>
      <c r="H11" s="20">
        <f t="shared" si="5"/>
        <v>18.359521541826922</v>
      </c>
      <c r="N11" s="2">
        <f>+D12*13*1.12</f>
        <v>46965.025296280008</v>
      </c>
    </row>
    <row r="12" spans="1:14" x14ac:dyDescent="0.3">
      <c r="A12" s="8">
        <f t="shared" si="6"/>
        <v>5</v>
      </c>
      <c r="B12" s="18">
        <v>35057.910000000003</v>
      </c>
      <c r="C12" s="18">
        <f t="shared" si="0"/>
        <v>38707.43843100001</v>
      </c>
      <c r="D12" s="18">
        <f t="shared" si="1"/>
        <v>3225.6198692500006</v>
      </c>
      <c r="E12" s="19">
        <f t="shared" si="2"/>
        <v>19.58878463107288</v>
      </c>
      <c r="F12" s="19">
        <f t="shared" si="3"/>
        <v>9.7943923155364399</v>
      </c>
      <c r="G12" s="19">
        <f t="shared" si="4"/>
        <v>3.9177569262145759</v>
      </c>
      <c r="H12" s="20">
        <f t="shared" si="5"/>
        <v>18.609345399519235</v>
      </c>
      <c r="J12" s="2">
        <f>+D12*19*1.12</f>
        <v>68641.190817640017</v>
      </c>
      <c r="K12" s="2">
        <f>+J12/3</f>
        <v>22880.39693921334</v>
      </c>
      <c r="L12" s="2">
        <f>+(J34-J12)/3/22</f>
        <v>462.5979972034342</v>
      </c>
    </row>
    <row r="13" spans="1:14" x14ac:dyDescent="0.3">
      <c r="A13" s="8">
        <f t="shared" si="6"/>
        <v>6</v>
      </c>
      <c r="B13" s="18">
        <v>36081.919999999998</v>
      </c>
      <c r="C13" s="18">
        <f t="shared" si="0"/>
        <v>39838.047872000003</v>
      </c>
      <c r="D13" s="18">
        <f t="shared" si="1"/>
        <v>3319.8373226666668</v>
      </c>
      <c r="E13" s="19">
        <f t="shared" si="2"/>
        <v>20.160955400809719</v>
      </c>
      <c r="F13" s="19">
        <f t="shared" si="3"/>
        <v>10.08047770040486</v>
      </c>
      <c r="G13" s="19">
        <f t="shared" si="4"/>
        <v>4.0321910801619438</v>
      </c>
      <c r="H13" s="20">
        <f t="shared" si="5"/>
        <v>19.152907630769231</v>
      </c>
      <c r="J13" s="2">
        <f t="shared" ref="J13:J34" si="7">+D13*19*1.12</f>
        <v>70646.13822634668</v>
      </c>
      <c r="N13" s="2">
        <f>+N11*1.345</f>
        <v>63167.959023496609</v>
      </c>
    </row>
    <row r="14" spans="1:14" x14ac:dyDescent="0.3">
      <c r="A14" s="8">
        <f t="shared" si="6"/>
        <v>7</v>
      </c>
      <c r="B14" s="18">
        <v>36510.99</v>
      </c>
      <c r="C14" s="18">
        <f t="shared" si="0"/>
        <v>40311.784058999998</v>
      </c>
      <c r="D14" s="18">
        <f t="shared" si="1"/>
        <v>3359.3153382500004</v>
      </c>
      <c r="E14" s="19">
        <f t="shared" si="2"/>
        <v>20.400700434716597</v>
      </c>
      <c r="F14" s="19">
        <f t="shared" si="3"/>
        <v>10.200350217358299</v>
      </c>
      <c r="G14" s="19">
        <f t="shared" si="4"/>
        <v>4.0801400869433193</v>
      </c>
      <c r="H14" s="20">
        <f t="shared" si="5"/>
        <v>19.380665412980768</v>
      </c>
      <c r="J14" s="2">
        <f t="shared" si="7"/>
        <v>71486.230397960011</v>
      </c>
      <c r="N14" s="2">
        <f>+N11/12*0.92</f>
        <v>3600.6519393814674</v>
      </c>
    </row>
    <row r="15" spans="1:14" x14ac:dyDescent="0.3">
      <c r="A15" s="8">
        <f t="shared" si="6"/>
        <v>8</v>
      </c>
      <c r="B15" s="18">
        <v>37705.01</v>
      </c>
      <c r="C15" s="18">
        <f t="shared" si="0"/>
        <v>41630.101541000004</v>
      </c>
      <c r="D15" s="18">
        <f t="shared" si="1"/>
        <v>3469.1751284166671</v>
      </c>
      <c r="E15" s="19">
        <f t="shared" si="2"/>
        <v>21.067865152327936</v>
      </c>
      <c r="F15" s="19">
        <f t="shared" si="3"/>
        <v>10.533932576163968</v>
      </c>
      <c r="G15" s="19">
        <f t="shared" si="4"/>
        <v>4.2135730304655876</v>
      </c>
      <c r="H15" s="20">
        <f t="shared" si="5"/>
        <v>20.014471894711541</v>
      </c>
      <c r="J15" s="2">
        <f t="shared" si="7"/>
        <v>73824.046732706673</v>
      </c>
    </row>
    <row r="16" spans="1:14" x14ac:dyDescent="0.3">
      <c r="A16" s="8">
        <f t="shared" si="6"/>
        <v>9</v>
      </c>
      <c r="B16" s="18">
        <v>38090.53</v>
      </c>
      <c r="C16" s="18">
        <f t="shared" si="0"/>
        <v>42055.754173000001</v>
      </c>
      <c r="D16" s="18">
        <f t="shared" si="1"/>
        <v>3504.6461810833334</v>
      </c>
      <c r="E16" s="19">
        <f t="shared" si="2"/>
        <v>21.283276403340082</v>
      </c>
      <c r="F16" s="19">
        <f t="shared" si="3"/>
        <v>10.641638201670041</v>
      </c>
      <c r="G16" s="19">
        <f t="shared" si="4"/>
        <v>4.2566552806680162</v>
      </c>
      <c r="H16" s="20">
        <f t="shared" si="5"/>
        <v>20.219112583173079</v>
      </c>
      <c r="J16" s="2">
        <f t="shared" si="7"/>
        <v>74578.870733453339</v>
      </c>
      <c r="N16" s="2">
        <f>+N14+N13</f>
        <v>66768.610962878083</v>
      </c>
    </row>
    <row r="17" spans="1:14" x14ac:dyDescent="0.3">
      <c r="A17" s="8">
        <f t="shared" si="6"/>
        <v>10</v>
      </c>
      <c r="B17" s="18">
        <v>39240.67</v>
      </c>
      <c r="C17" s="18">
        <f t="shared" si="0"/>
        <v>43325.623746999998</v>
      </c>
      <c r="D17" s="18">
        <f t="shared" si="1"/>
        <v>3610.4686455833335</v>
      </c>
      <c r="E17" s="19">
        <f t="shared" si="2"/>
        <v>21.92592294888664</v>
      </c>
      <c r="F17" s="19">
        <f t="shared" si="3"/>
        <v>10.96296147444332</v>
      </c>
      <c r="G17" s="19">
        <f t="shared" si="4"/>
        <v>4.3851845897773281</v>
      </c>
      <c r="H17" s="20">
        <f t="shared" si="5"/>
        <v>20.829626801442306</v>
      </c>
      <c r="J17" s="2">
        <f t="shared" si="7"/>
        <v>76830.772778013343</v>
      </c>
    </row>
    <row r="18" spans="1:14" x14ac:dyDescent="0.3">
      <c r="A18" s="8">
        <f t="shared" si="6"/>
        <v>11</v>
      </c>
      <c r="B18" s="18">
        <v>39584.980000000003</v>
      </c>
      <c r="C18" s="18">
        <f t="shared" si="0"/>
        <v>43705.776418000009</v>
      </c>
      <c r="D18" s="18">
        <f t="shared" si="1"/>
        <v>3642.1480348333339</v>
      </c>
      <c r="E18" s="19">
        <f t="shared" si="2"/>
        <v>22.118307903846159</v>
      </c>
      <c r="F18" s="19">
        <f t="shared" si="3"/>
        <v>11.059153951923079</v>
      </c>
      <c r="G18" s="19">
        <f t="shared" si="4"/>
        <v>4.4236615807692319</v>
      </c>
      <c r="H18" s="20">
        <f t="shared" si="5"/>
        <v>21.01239250865385</v>
      </c>
      <c r="J18" s="2">
        <f t="shared" si="7"/>
        <v>77504.910181253363</v>
      </c>
      <c r="N18" s="2">
        <f>+N16*1.03</f>
        <v>68771.669291764425</v>
      </c>
    </row>
    <row r="19" spans="1:14" x14ac:dyDescent="0.3">
      <c r="A19" s="8">
        <f t="shared" si="6"/>
        <v>12</v>
      </c>
      <c r="B19" s="18">
        <v>40694.14</v>
      </c>
      <c r="C19" s="18">
        <f t="shared" si="0"/>
        <v>44930.399974</v>
      </c>
      <c r="D19" s="18">
        <f t="shared" si="1"/>
        <v>3744.1999978333338</v>
      </c>
      <c r="E19" s="19">
        <f t="shared" si="2"/>
        <v>22.738056667004049</v>
      </c>
      <c r="F19" s="19">
        <f t="shared" si="3"/>
        <v>11.369028333502024</v>
      </c>
      <c r="G19" s="19">
        <f t="shared" si="4"/>
        <v>4.5476113334008099</v>
      </c>
      <c r="H19" s="20">
        <f t="shared" si="5"/>
        <v>21.601153833653846</v>
      </c>
      <c r="J19" s="2">
        <f t="shared" si="7"/>
        <v>79676.575953893363</v>
      </c>
    </row>
    <row r="20" spans="1:14" x14ac:dyDescent="0.3">
      <c r="A20" s="8">
        <f t="shared" si="6"/>
        <v>13</v>
      </c>
      <c r="B20" s="18">
        <v>40999.15</v>
      </c>
      <c r="C20" s="18">
        <f t="shared" si="0"/>
        <v>45267.161515000007</v>
      </c>
      <c r="D20" s="18">
        <f t="shared" si="1"/>
        <v>3772.2634595833338</v>
      </c>
      <c r="E20" s="19">
        <f t="shared" si="2"/>
        <v>22.908482548076925</v>
      </c>
      <c r="F20" s="19">
        <f t="shared" si="3"/>
        <v>11.454241274038463</v>
      </c>
      <c r="G20" s="19">
        <f t="shared" si="4"/>
        <v>4.5816965096153854</v>
      </c>
      <c r="H20" s="20">
        <f t="shared" si="5"/>
        <v>21.763058420673079</v>
      </c>
      <c r="J20" s="2">
        <f t="shared" si="7"/>
        <v>80273.766419933352</v>
      </c>
    </row>
    <row r="21" spans="1:14" x14ac:dyDescent="0.3">
      <c r="A21" s="8">
        <f t="shared" si="6"/>
        <v>14</v>
      </c>
      <c r="B21" s="18">
        <v>42070.73</v>
      </c>
      <c r="C21" s="18">
        <f t="shared" si="0"/>
        <v>46450.29299300001</v>
      </c>
      <c r="D21" s="18">
        <f t="shared" si="1"/>
        <v>3870.857749416667</v>
      </c>
      <c r="E21" s="19">
        <f t="shared" si="2"/>
        <v>23.507233296052636</v>
      </c>
      <c r="F21" s="19">
        <f t="shared" si="3"/>
        <v>11.753616648026318</v>
      </c>
      <c r="G21" s="19">
        <f t="shared" si="4"/>
        <v>4.7014466592105268</v>
      </c>
      <c r="H21" s="20">
        <f t="shared" si="5"/>
        <v>22.331871631250007</v>
      </c>
      <c r="J21" s="2">
        <f t="shared" si="7"/>
        <v>82371.852907586683</v>
      </c>
    </row>
    <row r="22" spans="1:14" x14ac:dyDescent="0.3">
      <c r="A22" s="8">
        <f t="shared" si="6"/>
        <v>15</v>
      </c>
      <c r="B22" s="18">
        <v>42339.99</v>
      </c>
      <c r="C22" s="18">
        <f t="shared" si="0"/>
        <v>46747.582958999999</v>
      </c>
      <c r="D22" s="18">
        <f t="shared" si="1"/>
        <v>3895.6319132500003</v>
      </c>
      <c r="E22" s="19">
        <f t="shared" si="2"/>
        <v>23.657683683704452</v>
      </c>
      <c r="F22" s="19">
        <f t="shared" si="3"/>
        <v>11.828841841852226</v>
      </c>
      <c r="G22" s="19">
        <f t="shared" si="4"/>
        <v>4.7315367367408907</v>
      </c>
      <c r="H22" s="20">
        <f t="shared" si="5"/>
        <v>22.474799499519232</v>
      </c>
      <c r="J22" s="2">
        <f t="shared" si="7"/>
        <v>82899.047113960012</v>
      </c>
    </row>
    <row r="23" spans="1:14" x14ac:dyDescent="0.3">
      <c r="A23" s="8">
        <f t="shared" si="6"/>
        <v>16</v>
      </c>
      <c r="B23" s="18">
        <v>43404.57</v>
      </c>
      <c r="C23" s="18">
        <f t="shared" si="0"/>
        <v>47922.985737000003</v>
      </c>
      <c r="D23" s="18">
        <f t="shared" si="1"/>
        <v>3993.5821447500002</v>
      </c>
      <c r="E23" s="19">
        <f t="shared" si="2"/>
        <v>24.252523146255061</v>
      </c>
      <c r="F23" s="19">
        <f t="shared" si="3"/>
        <v>12.126261573127531</v>
      </c>
      <c r="G23" s="19">
        <f t="shared" si="4"/>
        <v>4.8505046292510121</v>
      </c>
      <c r="H23" s="20">
        <f t="shared" si="5"/>
        <v>23.03989698894231</v>
      </c>
      <c r="J23" s="2">
        <f t="shared" si="7"/>
        <v>84983.428040280021</v>
      </c>
    </row>
    <row r="24" spans="1:14" x14ac:dyDescent="0.3">
      <c r="A24" s="8">
        <f t="shared" si="6"/>
        <v>17</v>
      </c>
      <c r="B24" s="18">
        <v>43666.97</v>
      </c>
      <c r="C24" s="18">
        <f t="shared" si="0"/>
        <v>48212.701577000007</v>
      </c>
      <c r="D24" s="18">
        <f t="shared" si="1"/>
        <v>4017.7251314166674</v>
      </c>
      <c r="E24" s="19">
        <f t="shared" si="2"/>
        <v>24.399140474190286</v>
      </c>
      <c r="F24" s="19">
        <f t="shared" si="3"/>
        <v>12.199570237095143</v>
      </c>
      <c r="G24" s="19">
        <f t="shared" si="4"/>
        <v>4.8798280948380572</v>
      </c>
      <c r="H24" s="20">
        <f t="shared" si="5"/>
        <v>23.179183450480771</v>
      </c>
      <c r="J24" s="2">
        <f t="shared" si="7"/>
        <v>85497.190796546682</v>
      </c>
    </row>
    <row r="25" spans="1:14" x14ac:dyDescent="0.3">
      <c r="A25" s="8">
        <f t="shared" si="6"/>
        <v>18</v>
      </c>
      <c r="B25" s="18">
        <v>44697.98</v>
      </c>
      <c r="C25" s="18">
        <f t="shared" si="0"/>
        <v>49351.039718000007</v>
      </c>
      <c r="D25" s="18">
        <f t="shared" si="1"/>
        <v>4112.5866431666673</v>
      </c>
      <c r="E25" s="19">
        <f t="shared" si="2"/>
        <v>24.97522252935223</v>
      </c>
      <c r="F25" s="19">
        <f t="shared" si="3"/>
        <v>12.487611264676115</v>
      </c>
      <c r="G25" s="19">
        <f t="shared" si="4"/>
        <v>4.995044505870446</v>
      </c>
      <c r="H25" s="20">
        <f t="shared" si="5"/>
        <v>23.72646140288462</v>
      </c>
      <c r="J25" s="2">
        <f t="shared" si="7"/>
        <v>87515.84376658668</v>
      </c>
    </row>
    <row r="26" spans="1:14" x14ac:dyDescent="0.3">
      <c r="A26" s="8">
        <f t="shared" si="6"/>
        <v>19</v>
      </c>
      <c r="B26" s="18">
        <v>44928.61</v>
      </c>
      <c r="C26" s="18">
        <f t="shared" si="0"/>
        <v>49605.678301000007</v>
      </c>
      <c r="D26" s="18">
        <f t="shared" si="1"/>
        <v>4133.8065250833333</v>
      </c>
      <c r="E26" s="19">
        <f t="shared" si="2"/>
        <v>25.104088209008101</v>
      </c>
      <c r="F26" s="19">
        <f t="shared" si="3"/>
        <v>12.55204410450405</v>
      </c>
      <c r="G26" s="19">
        <f t="shared" si="4"/>
        <v>5.0208176418016199</v>
      </c>
      <c r="H26" s="20">
        <f t="shared" si="5"/>
        <v>23.848883798557697</v>
      </c>
      <c r="J26" s="2">
        <f t="shared" si="7"/>
        <v>87967.402853773339</v>
      </c>
    </row>
    <row r="27" spans="1:14" x14ac:dyDescent="0.3">
      <c r="A27" s="8">
        <f t="shared" si="6"/>
        <v>20</v>
      </c>
      <c r="B27" s="18">
        <v>45929.51</v>
      </c>
      <c r="C27" s="18">
        <f t="shared" si="0"/>
        <v>50710.771991000009</v>
      </c>
      <c r="D27" s="18">
        <f t="shared" si="1"/>
        <v>4225.8976659166674</v>
      </c>
      <c r="E27" s="19">
        <f t="shared" si="2"/>
        <v>25.663346149291502</v>
      </c>
      <c r="F27" s="19">
        <f t="shared" si="3"/>
        <v>12.831673074645751</v>
      </c>
      <c r="G27" s="19">
        <f t="shared" si="4"/>
        <v>5.1326692298583003</v>
      </c>
      <c r="H27" s="20">
        <f t="shared" si="5"/>
        <v>24.380178841826929</v>
      </c>
      <c r="J27" s="2">
        <f t="shared" si="7"/>
        <v>89927.102330706679</v>
      </c>
    </row>
    <row r="28" spans="1:14" x14ac:dyDescent="0.3">
      <c r="A28" s="8">
        <f t="shared" si="6"/>
        <v>21</v>
      </c>
      <c r="B28" s="18">
        <v>46131.7</v>
      </c>
      <c r="C28" s="18">
        <f t="shared" si="0"/>
        <v>50934.009969999999</v>
      </c>
      <c r="D28" s="18">
        <f t="shared" si="1"/>
        <v>4244.5008308333336</v>
      </c>
      <c r="E28" s="19">
        <f t="shared" si="2"/>
        <v>25.776320835020243</v>
      </c>
      <c r="F28" s="19">
        <f t="shared" si="3"/>
        <v>12.888160417510122</v>
      </c>
      <c r="G28" s="19">
        <f t="shared" si="4"/>
        <v>5.1552641670040487</v>
      </c>
      <c r="H28" s="20">
        <f t="shared" si="5"/>
        <v>24.487504793269231</v>
      </c>
      <c r="J28" s="2">
        <f t="shared" si="7"/>
        <v>90322.97768013335</v>
      </c>
    </row>
    <row r="29" spans="1:14" x14ac:dyDescent="0.3">
      <c r="A29" s="8">
        <f t="shared" si="6"/>
        <v>22</v>
      </c>
      <c r="B29" s="18">
        <v>47120.11</v>
      </c>
      <c r="C29" s="18">
        <f t="shared" si="0"/>
        <v>52025.313451000002</v>
      </c>
      <c r="D29" s="18">
        <f t="shared" si="1"/>
        <v>4335.4427875833335</v>
      </c>
      <c r="E29" s="19">
        <f t="shared" si="2"/>
        <v>26.328599924595142</v>
      </c>
      <c r="F29" s="19">
        <f t="shared" si="3"/>
        <v>13.164299962297571</v>
      </c>
      <c r="G29" s="19">
        <f t="shared" si="4"/>
        <v>5.2657199849190288</v>
      </c>
      <c r="H29" s="20">
        <f t="shared" si="5"/>
        <v>25.012169928365385</v>
      </c>
      <c r="J29" s="2">
        <f t="shared" si="7"/>
        <v>92258.22251977335</v>
      </c>
    </row>
    <row r="30" spans="1:14" x14ac:dyDescent="0.3">
      <c r="A30" s="8">
        <f t="shared" si="6"/>
        <v>23</v>
      </c>
      <c r="B30" s="18">
        <v>48749.8</v>
      </c>
      <c r="C30" s="18">
        <f t="shared" si="0"/>
        <v>53824.654180000005</v>
      </c>
      <c r="D30" s="18">
        <f t="shared" si="1"/>
        <v>4485.3878483333337</v>
      </c>
      <c r="E30" s="19">
        <f t="shared" si="2"/>
        <v>27.239197459514173</v>
      </c>
      <c r="F30" s="19">
        <f t="shared" si="3"/>
        <v>13.619598729757087</v>
      </c>
      <c r="G30" s="19">
        <f t="shared" si="4"/>
        <v>5.447839491902835</v>
      </c>
      <c r="H30" s="20">
        <f t="shared" si="5"/>
        <v>25.877237586538463</v>
      </c>
      <c r="J30" s="2">
        <f t="shared" si="7"/>
        <v>95449.053412533351</v>
      </c>
    </row>
    <row r="31" spans="1:14" x14ac:dyDescent="0.3">
      <c r="A31" s="8">
        <f t="shared" si="6"/>
        <v>24</v>
      </c>
      <c r="B31" s="18">
        <v>50361.94</v>
      </c>
      <c r="C31" s="18">
        <f t="shared" si="0"/>
        <v>55604.617954000008</v>
      </c>
      <c r="D31" s="18">
        <f t="shared" si="1"/>
        <v>4633.7181628333346</v>
      </c>
      <c r="E31" s="19">
        <f t="shared" si="2"/>
        <v>28.139988843117415</v>
      </c>
      <c r="F31" s="19">
        <f t="shared" si="3"/>
        <v>14.069994421558707</v>
      </c>
      <c r="G31" s="19">
        <f t="shared" si="4"/>
        <v>5.6279977686234828</v>
      </c>
      <c r="H31" s="20">
        <f t="shared" si="5"/>
        <v>26.732989400961543</v>
      </c>
      <c r="J31" s="2">
        <f t="shared" si="7"/>
        <v>98605.522505093366</v>
      </c>
    </row>
    <row r="32" spans="1:14" x14ac:dyDescent="0.3">
      <c r="A32" s="8">
        <f t="shared" si="6"/>
        <v>25</v>
      </c>
      <c r="B32" s="18">
        <v>50470.86</v>
      </c>
      <c r="C32" s="18">
        <f t="shared" si="0"/>
        <v>55724.876526000007</v>
      </c>
      <c r="D32" s="18">
        <f t="shared" si="1"/>
        <v>4643.7397105</v>
      </c>
      <c r="E32" s="19">
        <f t="shared" si="2"/>
        <v>28.200848444331989</v>
      </c>
      <c r="F32" s="19">
        <f t="shared" si="3"/>
        <v>14.100424222165994</v>
      </c>
      <c r="G32" s="19">
        <f t="shared" si="4"/>
        <v>5.6401696888663979</v>
      </c>
      <c r="H32" s="20">
        <f t="shared" si="5"/>
        <v>26.790806022115387</v>
      </c>
      <c r="J32" s="2">
        <f t="shared" si="7"/>
        <v>98818.78103944</v>
      </c>
    </row>
    <row r="33" spans="1:10" x14ac:dyDescent="0.3">
      <c r="A33" s="8">
        <f t="shared" si="6"/>
        <v>26</v>
      </c>
      <c r="B33" s="18">
        <v>50555.55</v>
      </c>
      <c r="C33" s="18">
        <f t="shared" si="0"/>
        <v>55818.382755000006</v>
      </c>
      <c r="D33" s="18">
        <f t="shared" si="1"/>
        <v>4651.5318962500005</v>
      </c>
      <c r="E33" s="19">
        <f t="shared" si="2"/>
        <v>28.248169410425103</v>
      </c>
      <c r="F33" s="19">
        <f t="shared" si="3"/>
        <v>14.124084705212551</v>
      </c>
      <c r="G33" s="19">
        <f t="shared" si="4"/>
        <v>5.6496338820850207</v>
      </c>
      <c r="H33" s="20">
        <f t="shared" si="5"/>
        <v>26.835760939903849</v>
      </c>
      <c r="J33" s="2">
        <f t="shared" si="7"/>
        <v>98984.598752200021</v>
      </c>
    </row>
    <row r="34" spans="1:10" x14ac:dyDescent="0.3">
      <c r="A34" s="8">
        <f t="shared" si="6"/>
        <v>27</v>
      </c>
      <c r="B34" s="18">
        <v>50651.6</v>
      </c>
      <c r="C34" s="18">
        <f t="shared" si="0"/>
        <v>55924.431560000005</v>
      </c>
      <c r="D34" s="18">
        <f t="shared" si="1"/>
        <v>4660.3692966666667</v>
      </c>
      <c r="E34" s="19">
        <f t="shared" si="2"/>
        <v>28.301837834008101</v>
      </c>
      <c r="F34" s="19">
        <f t="shared" si="3"/>
        <v>14.15091891700405</v>
      </c>
      <c r="G34" s="19">
        <f t="shared" si="4"/>
        <v>5.6603675668016198</v>
      </c>
      <c r="H34" s="20">
        <f t="shared" si="5"/>
        <v>26.886745942307694</v>
      </c>
      <c r="J34" s="2">
        <f t="shared" si="7"/>
        <v>99172.658633066676</v>
      </c>
    </row>
    <row r="35" spans="1:10" x14ac:dyDescent="0.3">
      <c r="A35" s="8">
        <f t="shared" si="6"/>
        <v>28</v>
      </c>
      <c r="B35" s="18">
        <v>50724.33</v>
      </c>
      <c r="C35" s="18">
        <f t="shared" si="0"/>
        <v>56004.732753000004</v>
      </c>
      <c r="D35" s="18">
        <f t="shared" si="1"/>
        <v>4667.0610627500009</v>
      </c>
      <c r="E35" s="19">
        <f t="shared" si="2"/>
        <v>28.342476089574902</v>
      </c>
      <c r="F35" s="19">
        <f t="shared" si="3"/>
        <v>14.171238044787451</v>
      </c>
      <c r="G35" s="19">
        <f t="shared" si="4"/>
        <v>5.6684952179149803</v>
      </c>
      <c r="H35" s="20">
        <f t="shared" si="5"/>
        <v>26.925352285096157</v>
      </c>
    </row>
    <row r="36" spans="1:10" x14ac:dyDescent="0.3">
      <c r="A36" s="8">
        <f t="shared" si="6"/>
        <v>29</v>
      </c>
      <c r="B36" s="18">
        <v>50791.66</v>
      </c>
      <c r="C36" s="18">
        <f t="shared" si="0"/>
        <v>56079.071806000007</v>
      </c>
      <c r="D36" s="18">
        <f t="shared" si="1"/>
        <v>4673.2559838333336</v>
      </c>
      <c r="E36" s="19">
        <f t="shared" si="2"/>
        <v>28.380097067813768</v>
      </c>
      <c r="F36" s="19">
        <f t="shared" si="3"/>
        <v>14.190048533906884</v>
      </c>
      <c r="G36" s="19">
        <f t="shared" si="4"/>
        <v>5.676019413562754</v>
      </c>
      <c r="H36" s="20">
        <f t="shared" si="5"/>
        <v>26.961092214423079</v>
      </c>
    </row>
    <row r="37" spans="1:10" x14ac:dyDescent="0.3">
      <c r="A37" s="8">
        <f t="shared" si="6"/>
        <v>30</v>
      </c>
      <c r="B37" s="18">
        <v>50854.09</v>
      </c>
      <c r="C37" s="18">
        <f t="shared" si="0"/>
        <v>56148.000768999998</v>
      </c>
      <c r="D37" s="18">
        <f t="shared" si="1"/>
        <v>4679.0000640833332</v>
      </c>
      <c r="E37" s="19">
        <f t="shared" si="2"/>
        <v>28.414980146255061</v>
      </c>
      <c r="F37" s="19">
        <f t="shared" si="3"/>
        <v>14.207490073127531</v>
      </c>
      <c r="G37" s="19">
        <f t="shared" si="4"/>
        <v>5.6829960292510124</v>
      </c>
      <c r="H37" s="20">
        <f t="shared" si="5"/>
        <v>26.994231138942308</v>
      </c>
    </row>
    <row r="38" spans="1:10" x14ac:dyDescent="0.3">
      <c r="A38" s="8">
        <f t="shared" si="6"/>
        <v>31</v>
      </c>
      <c r="B38" s="18">
        <v>50911.87</v>
      </c>
      <c r="C38" s="18">
        <f t="shared" si="0"/>
        <v>56211.795667000006</v>
      </c>
      <c r="D38" s="18">
        <f t="shared" si="1"/>
        <v>4684.3163055833338</v>
      </c>
      <c r="E38" s="19">
        <f t="shared" si="2"/>
        <v>28.447265013663969</v>
      </c>
      <c r="F38" s="19">
        <f t="shared" si="3"/>
        <v>14.223632506831985</v>
      </c>
      <c r="G38" s="19">
        <f t="shared" si="4"/>
        <v>5.6894530027327939</v>
      </c>
      <c r="H38" s="20">
        <f t="shared" si="5"/>
        <v>27.024901762980772</v>
      </c>
    </row>
    <row r="39" spans="1:10" x14ac:dyDescent="0.3">
      <c r="A39" s="8">
        <f t="shared" si="6"/>
        <v>32</v>
      </c>
      <c r="B39" s="18">
        <v>50965.38</v>
      </c>
      <c r="C39" s="18">
        <f t="shared" si="0"/>
        <v>56270.876058000002</v>
      </c>
      <c r="D39" s="18">
        <f t="shared" si="1"/>
        <v>4689.2396715000004</v>
      </c>
      <c r="E39" s="19">
        <f t="shared" si="2"/>
        <v>28.477163996963565</v>
      </c>
      <c r="F39" s="19">
        <f t="shared" si="3"/>
        <v>14.238581998481783</v>
      </c>
      <c r="G39" s="19">
        <f t="shared" si="4"/>
        <v>5.6954327993927132</v>
      </c>
      <c r="H39" s="20">
        <f t="shared" si="5"/>
        <v>27.053305797115385</v>
      </c>
    </row>
    <row r="40" spans="1:10" x14ac:dyDescent="0.3">
      <c r="A40" s="8">
        <f t="shared" si="6"/>
        <v>33</v>
      </c>
      <c r="B40" s="18">
        <v>51014.92</v>
      </c>
      <c r="C40" s="18">
        <f t="shared" si="0"/>
        <v>56325.573172000004</v>
      </c>
      <c r="D40" s="18">
        <f t="shared" si="1"/>
        <v>4693.7977643333334</v>
      </c>
      <c r="E40" s="19">
        <f t="shared" si="2"/>
        <v>28.504844722672068</v>
      </c>
      <c r="F40" s="19">
        <f t="shared" si="3"/>
        <v>14.252422361336034</v>
      </c>
      <c r="G40" s="19">
        <f t="shared" si="4"/>
        <v>5.7009689445344138</v>
      </c>
      <c r="H40" s="20">
        <f t="shared" si="5"/>
        <v>27.079602486538462</v>
      </c>
    </row>
    <row r="41" spans="1:10" x14ac:dyDescent="0.3">
      <c r="A41" s="8">
        <f t="shared" si="6"/>
        <v>34</v>
      </c>
      <c r="B41" s="18">
        <v>51060.82</v>
      </c>
      <c r="C41" s="18">
        <f t="shared" si="0"/>
        <v>56376.251362000003</v>
      </c>
      <c r="D41" s="18">
        <f t="shared" si="1"/>
        <v>4698.0209468333342</v>
      </c>
      <c r="E41" s="19">
        <f t="shared" si="2"/>
        <v>28.530491579959516</v>
      </c>
      <c r="F41" s="19">
        <f t="shared" si="3"/>
        <v>14.265245789979758</v>
      </c>
      <c r="G41" s="19">
        <f t="shared" si="4"/>
        <v>5.7060983159919036</v>
      </c>
      <c r="H41" s="20">
        <f t="shared" si="5"/>
        <v>27.103967000961539</v>
      </c>
    </row>
    <row r="42" spans="1:10" x14ac:dyDescent="0.3">
      <c r="A42" s="21">
        <f t="shared" si="6"/>
        <v>35</v>
      </c>
      <c r="B42" s="22">
        <v>51103.28</v>
      </c>
      <c r="C42" s="22">
        <f t="shared" si="0"/>
        <v>56423.131448</v>
      </c>
      <c r="D42" s="22">
        <f t="shared" si="1"/>
        <v>4701.9276206666673</v>
      </c>
      <c r="E42" s="23">
        <f t="shared" si="2"/>
        <v>28.554216319838055</v>
      </c>
      <c r="F42" s="23">
        <f t="shared" si="3"/>
        <v>14.277108159919027</v>
      </c>
      <c r="G42" s="23">
        <f t="shared" si="4"/>
        <v>5.710843263967611</v>
      </c>
      <c r="H42" s="24">
        <f t="shared" si="5"/>
        <v>27.126505503846154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22</vt:i4>
      </vt:variant>
      <vt:variant>
        <vt:lpstr>Benoemde bereiken</vt:lpstr>
      </vt:variant>
      <vt:variant>
        <vt:i4>21</vt:i4>
      </vt:variant>
    </vt:vector>
  </HeadingPairs>
  <TitlesOfParts>
    <vt:vector size="43" baseType="lpstr">
      <vt:lpstr>Inhoud</vt:lpstr>
      <vt:lpstr>L4</vt:lpstr>
      <vt:lpstr>L3</vt:lpstr>
      <vt:lpstr>L2</vt:lpstr>
      <vt:lpstr>A2</vt:lpstr>
      <vt:lpstr>A1</vt:lpstr>
      <vt:lpstr>B2B</vt:lpstr>
      <vt:lpstr>B2A</vt:lpstr>
      <vt:lpstr>B1C</vt:lpstr>
      <vt:lpstr>B1B</vt:lpstr>
      <vt:lpstr>B1A</vt:lpstr>
      <vt:lpstr>B1A BIS</vt:lpstr>
      <vt:lpstr>MV2</vt:lpstr>
      <vt:lpstr>MV1</vt:lpstr>
      <vt:lpstr>L1</vt:lpstr>
      <vt:lpstr>K5</vt:lpstr>
      <vt:lpstr>K3</vt:lpstr>
      <vt:lpstr>K2</vt:lpstr>
      <vt:lpstr>K1</vt:lpstr>
      <vt:lpstr>G1</vt:lpstr>
      <vt:lpstr>GS</vt:lpstr>
      <vt:lpstr>GEW</vt:lpstr>
      <vt:lpstr>'A1'!Afdrukbereik</vt:lpstr>
      <vt:lpstr>'A2'!Afdrukbereik</vt:lpstr>
      <vt:lpstr>B1A!Afdrukbereik</vt:lpstr>
      <vt:lpstr>'B1A BIS'!Afdrukbereik</vt:lpstr>
      <vt:lpstr>B1B!Afdrukbereik</vt:lpstr>
      <vt:lpstr>B1C!Afdrukbereik</vt:lpstr>
      <vt:lpstr>B2A!Afdrukbereik</vt:lpstr>
      <vt:lpstr>B2B!Afdrukbereik</vt:lpstr>
      <vt:lpstr>'G1'!Afdrukbereik</vt:lpstr>
      <vt:lpstr>GEW!Afdrukbereik</vt:lpstr>
      <vt:lpstr>GS!Afdrukbereik</vt:lpstr>
      <vt:lpstr>'K1'!Afdrukbereik</vt:lpstr>
      <vt:lpstr>'K2'!Afdrukbereik</vt:lpstr>
      <vt:lpstr>'K3'!Afdrukbereik</vt:lpstr>
      <vt:lpstr>'K5'!Afdrukbereik</vt:lpstr>
      <vt:lpstr>'L1'!Afdrukbereik</vt:lpstr>
      <vt:lpstr>'L2'!Afdrukbereik</vt:lpstr>
      <vt:lpstr>'L3'!Afdrukbereik</vt:lpstr>
      <vt:lpstr>'L4'!Afdrukbereik</vt:lpstr>
      <vt:lpstr>'MV1'!Afdrukbereik</vt:lpstr>
      <vt:lpstr>'MV2'!Afdrukbereik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De Looze</dc:creator>
  <cp:lastModifiedBy>Geert De Sloovere</cp:lastModifiedBy>
  <cp:lastPrinted>2021-06-04T12:35:45Z</cp:lastPrinted>
  <dcterms:created xsi:type="dcterms:W3CDTF">2021-06-01T12:57:59Z</dcterms:created>
  <dcterms:modified xsi:type="dcterms:W3CDTF">2022-12-15T09:35:19Z</dcterms:modified>
</cp:coreProperties>
</file>