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fdeling Voorzieningenbeleid\Erkende voorzieningen\Sjablonen\"/>
    </mc:Choice>
  </mc:AlternateContent>
  <xr:revisionPtr revIDLastSave="0" documentId="13_ncr:1_{F2FCB98E-B040-415D-9DE8-44677F7AB0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Blad1!$A$1:$O$49</definedName>
    <definedName name="NAAM">Blad2!$B$1:$B$148</definedName>
    <definedName name="NAAM1">Blad2!$B$1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7" i="1" l="1"/>
  <c r="G37" i="1" s="1"/>
  <c r="I37" i="1" s="1"/>
  <c r="Q38" i="1"/>
  <c r="G38" i="1" s="1"/>
  <c r="I38" i="1" s="1"/>
  <c r="Q39" i="1"/>
  <c r="G39" i="1" s="1"/>
  <c r="Q40" i="1"/>
  <c r="G40" i="1" s="1"/>
  <c r="I40" i="1" s="1"/>
  <c r="P37" i="1"/>
  <c r="P38" i="1"/>
  <c r="P39" i="1"/>
  <c r="P40" i="1"/>
  <c r="J8" i="1"/>
  <c r="Q25" i="1"/>
  <c r="Q27" i="1"/>
  <c r="G27" i="1" s="1"/>
  <c r="I27" i="1" s="1"/>
  <c r="Q36" i="1"/>
  <c r="G36" i="1" s="1"/>
  <c r="I36" i="1" s="1"/>
  <c r="P36" i="1"/>
  <c r="Q35" i="1"/>
  <c r="P35" i="1"/>
  <c r="Q34" i="1"/>
  <c r="G34" i="1" s="1"/>
  <c r="P34" i="1"/>
  <c r="Q33" i="1"/>
  <c r="G33" i="1" s="1"/>
  <c r="I33" i="1" s="1"/>
  <c r="P33" i="1"/>
  <c r="Q32" i="1"/>
  <c r="G32" i="1" s="1"/>
  <c r="P32" i="1"/>
  <c r="Q31" i="1"/>
  <c r="P31" i="1"/>
  <c r="Q30" i="1"/>
  <c r="G30" i="1" s="1"/>
  <c r="P30" i="1"/>
  <c r="Q29" i="1"/>
  <c r="G29" i="1" s="1"/>
  <c r="P29" i="1"/>
  <c r="Q28" i="1"/>
  <c r="G28" i="1" s="1"/>
  <c r="I28" i="1" s="1"/>
  <c r="P28" i="1"/>
  <c r="P27" i="1"/>
  <c r="Q26" i="1"/>
  <c r="P26" i="1"/>
  <c r="P25" i="1"/>
  <c r="Q24" i="1"/>
  <c r="G24" i="1" s="1"/>
  <c r="P24" i="1"/>
  <c r="Q23" i="1"/>
  <c r="P23" i="1"/>
  <c r="Q22" i="1"/>
  <c r="L38" i="1" l="1"/>
  <c r="L37" i="1"/>
  <c r="L28" i="1"/>
  <c r="L27" i="1"/>
  <c r="I22" i="1"/>
  <c r="L22" i="1" s="1"/>
  <c r="L40" i="1"/>
  <c r="L36" i="1"/>
  <c r="L33" i="1"/>
  <c r="I39" i="1"/>
  <c r="L39" i="1" s="1"/>
  <c r="I32" i="1"/>
  <c r="L32" i="1" s="1"/>
  <c r="G31" i="1"/>
  <c r="G35" i="1"/>
  <c r="I29" i="1"/>
  <c r="L29" i="1" s="1"/>
  <c r="I30" i="1"/>
  <c r="L30" i="1" s="1"/>
  <c r="I34" i="1"/>
  <c r="L34" i="1" s="1"/>
  <c r="G26" i="1"/>
  <c r="I26" i="1" s="1"/>
  <c r="G25" i="1"/>
  <c r="I24" i="1"/>
  <c r="L24" i="1" s="1"/>
  <c r="G23" i="1"/>
  <c r="L26" i="1" l="1"/>
  <c r="I35" i="1"/>
  <c r="L35" i="1" s="1"/>
  <c r="I31" i="1"/>
  <c r="L31" i="1" s="1"/>
  <c r="G41" i="1"/>
  <c r="I25" i="1"/>
  <c r="L25" i="1" s="1"/>
  <c r="I23" i="1"/>
  <c r="L23" i="1" s="1"/>
  <c r="I41" i="1" l="1"/>
  <c r="L41" i="1"/>
  <c r="L42" i="1" s="1"/>
  <c r="G42" i="1" l="1"/>
  <c r="I42" i="1"/>
</calcChain>
</file>

<file path=xl/sharedStrings.xml><?xml version="1.0" encoding="utf-8"?>
<sst xmlns="http://schemas.openxmlformats.org/spreadsheetml/2006/main" count="805" uniqueCount="644">
  <si>
    <t>Afdeling Voorzieningenbeleid</t>
  </si>
  <si>
    <t xml:space="preserve"> </t>
  </si>
  <si>
    <t>Datum:</t>
  </si>
  <si>
    <t>Anciënniteitsbepaling van volgend personeelslid</t>
  </si>
  <si>
    <t>Naam personeelslid :</t>
  </si>
  <si>
    <t>Functie :</t>
  </si>
  <si>
    <t>Geboortedatum :</t>
  </si>
  <si>
    <t xml:space="preserve">Tewerkgesteld in de inrichting vanaf : </t>
  </si>
  <si>
    <t>Vorige werkgevers</t>
  </si>
  <si>
    <t>Functie</t>
  </si>
  <si>
    <t>Duur</t>
  </si>
  <si>
    <t>van</t>
  </si>
  <si>
    <t>Jr.</t>
  </si>
  <si>
    <t>Mn.</t>
  </si>
  <si>
    <t>Dg.</t>
  </si>
  <si>
    <t>j.</t>
  </si>
  <si>
    <t>m.</t>
  </si>
  <si>
    <t>d.</t>
  </si>
  <si>
    <t>Per :</t>
  </si>
  <si>
    <t>Met vriendelijke groeten,</t>
  </si>
  <si>
    <t>000</t>
  </si>
  <si>
    <t>OCMW Antwerpen</t>
  </si>
  <si>
    <t>Gouverneur Holvoetlaan 28</t>
  </si>
  <si>
    <t>2100</t>
  </si>
  <si>
    <t>Deurne</t>
  </si>
  <si>
    <t>001</t>
  </si>
  <si>
    <t>VZW Elegast</t>
  </si>
  <si>
    <t>Belgiëlei 203</t>
  </si>
  <si>
    <t>2018</t>
  </si>
  <si>
    <t>Antwerpen</t>
  </si>
  <si>
    <t>003</t>
  </si>
  <si>
    <t>VZW Kamers met Aandacht</t>
  </si>
  <si>
    <t>Stuivenbergstraat 76</t>
  </si>
  <si>
    <t>Mechelen</t>
  </si>
  <si>
    <t>004</t>
  </si>
  <si>
    <t>VZW Caritas Jeugd- en Kinderzorg</t>
  </si>
  <si>
    <t>Maurits Sabbelaan 57</t>
  </si>
  <si>
    <t>2020</t>
  </si>
  <si>
    <t>005</t>
  </si>
  <si>
    <t>VZW De Hand - De Klink</t>
  </si>
  <si>
    <t>Kloosterstraat 113</t>
  </si>
  <si>
    <t>Hoboken</t>
  </si>
  <si>
    <t>006</t>
  </si>
  <si>
    <t>VZW Zelfstandig Woonproject AMOK</t>
  </si>
  <si>
    <t>Henri Van Hurckstraat 20</t>
  </si>
  <si>
    <t>2000</t>
  </si>
  <si>
    <t>007</t>
  </si>
  <si>
    <t>VZW Elegast-Potgieter</t>
  </si>
  <si>
    <t>008</t>
  </si>
  <si>
    <t>VZW Begeleid op Weg Antwerpen</t>
  </si>
  <si>
    <t>010</t>
  </si>
  <si>
    <t>VZW Openluchtopvoeding</t>
  </si>
  <si>
    <t>Miksebaan 264</t>
  </si>
  <si>
    <t>Brasschaat</t>
  </si>
  <si>
    <t>011</t>
  </si>
  <si>
    <t>VZW Passerella</t>
  </si>
  <si>
    <t>Floraliënlaan 370 bus 3</t>
  </si>
  <si>
    <t>Berchem</t>
  </si>
  <si>
    <t>012</t>
  </si>
  <si>
    <t>VZW De Grote Robijn</t>
  </si>
  <si>
    <t>Korte Sint Annastraat 4</t>
  </si>
  <si>
    <t>013</t>
  </si>
  <si>
    <t>VZW Onze Thuis</t>
  </si>
  <si>
    <t>Hovestraat 140</t>
  </si>
  <si>
    <t>2650</t>
  </si>
  <si>
    <t>Edegem</t>
  </si>
  <si>
    <t>014</t>
  </si>
  <si>
    <t>VZW Wingerdbloei</t>
  </si>
  <si>
    <t>Cogels-Osylei 61</t>
  </si>
  <si>
    <t>2600</t>
  </si>
  <si>
    <t>015</t>
  </si>
  <si>
    <t>VZW De Touter</t>
  </si>
  <si>
    <t>Weidestraat 53</t>
  </si>
  <si>
    <t>016</t>
  </si>
  <si>
    <t>VZW Stichting Voorpools-Sleegers</t>
  </si>
  <si>
    <t>de Robianostraat 13</t>
  </si>
  <si>
    <t>2150</t>
  </si>
  <si>
    <t>Borsbeek</t>
  </si>
  <si>
    <t>017</t>
  </si>
  <si>
    <t>VZW Jeugdzorg Zusters Christelijke Scholen</t>
  </si>
  <si>
    <t>Drakenhoflaan 246</t>
  </si>
  <si>
    <t>018</t>
  </si>
  <si>
    <t>VZW De Haven</t>
  </si>
  <si>
    <t>Steynstraat 140</t>
  </si>
  <si>
    <t>2660</t>
  </si>
  <si>
    <t>019</t>
  </si>
  <si>
    <t>VZW Veer</t>
  </si>
  <si>
    <t>Hof ter Heidelaan 1A</t>
  </si>
  <si>
    <t>021</t>
  </si>
  <si>
    <t>VZW Leeuwenwelp-Lions</t>
  </si>
  <si>
    <t>Roerdomplei 12</t>
  </si>
  <si>
    <t>2950</t>
  </si>
  <si>
    <t>Kapellen</t>
  </si>
  <si>
    <t>022</t>
  </si>
  <si>
    <t>VZW Solidariteit Antwerpen</t>
  </si>
  <si>
    <t>Kapelsestraat 246</t>
  </si>
  <si>
    <t>024</t>
  </si>
  <si>
    <t>VZW Vreugdeborg</t>
  </si>
  <si>
    <t>Van Peborghlei 31</t>
  </si>
  <si>
    <t>2640</t>
  </si>
  <si>
    <t>Mortsel</t>
  </si>
  <si>
    <t>025</t>
  </si>
  <si>
    <t>VZW Den Engel</t>
  </si>
  <si>
    <t>Turnhoutsebaan 210</t>
  </si>
  <si>
    <t>026</t>
  </si>
  <si>
    <t>VZW Huize Bethanie</t>
  </si>
  <si>
    <t>Botermelkbaan 75</t>
  </si>
  <si>
    <t>2900</t>
  </si>
  <si>
    <t>Schoten</t>
  </si>
  <si>
    <t>027</t>
  </si>
  <si>
    <t>VZW Werk van Don Bosco</t>
  </si>
  <si>
    <t>Broechemsesteenweg 100</t>
  </si>
  <si>
    <t>2531</t>
  </si>
  <si>
    <t>Vremde</t>
  </si>
  <si>
    <t>028</t>
  </si>
  <si>
    <t>VZW Dageraad</t>
  </si>
  <si>
    <t>Gemeentebosstraat 10</t>
  </si>
  <si>
    <t>2990</t>
  </si>
  <si>
    <t>Wuustwezel</t>
  </si>
  <si>
    <t>029</t>
  </si>
  <si>
    <t>VZW Jeugddorp</t>
  </si>
  <si>
    <t>De Bergen 49</t>
  </si>
  <si>
    <t>2820</t>
  </si>
  <si>
    <t>Bonheiden</t>
  </si>
  <si>
    <t>030</t>
  </si>
  <si>
    <t>OCMW Lier</t>
  </si>
  <si>
    <t>Ouderijstraat 2</t>
  </si>
  <si>
    <t>2500</t>
  </si>
  <si>
    <t>Lier</t>
  </si>
  <si>
    <t>031</t>
  </si>
  <si>
    <t>VZW Jongenstehuizen Ivo Cornelis</t>
  </si>
  <si>
    <t>Edgard Tinellaan 1D</t>
  </si>
  <si>
    <t>2800</t>
  </si>
  <si>
    <t>032</t>
  </si>
  <si>
    <t>Stichting EE Bohets Ion</t>
  </si>
  <si>
    <t>Krommestraat 7</t>
  </si>
  <si>
    <t>033</t>
  </si>
  <si>
    <t>VZW Onthaalcentrum Ter Heide</t>
  </si>
  <si>
    <t>Peulisbaan 35</t>
  </si>
  <si>
    <t>Rijmenam - Bonheiden</t>
  </si>
  <si>
    <t>034</t>
  </si>
  <si>
    <t>VZW Jeugdzorg in Gezin</t>
  </si>
  <si>
    <t>Schuttersvest 45</t>
  </si>
  <si>
    <t>036</t>
  </si>
  <si>
    <t>OCMW Arendonk</t>
  </si>
  <si>
    <t>Wolfseind 1</t>
  </si>
  <si>
    <t>2370</t>
  </si>
  <si>
    <t>Arendonk</t>
  </si>
  <si>
    <t>038</t>
  </si>
  <si>
    <t>VZW De Vrienden van Regina Pacis</t>
  </si>
  <si>
    <t>Bisschopslaan 82</t>
  </si>
  <si>
    <t>2340</t>
  </si>
  <si>
    <t>Beerse</t>
  </si>
  <si>
    <t>039</t>
  </si>
  <si>
    <t>VZW De Waaiburg</t>
  </si>
  <si>
    <t>Kameinestraat 35</t>
  </si>
  <si>
    <t>2440</t>
  </si>
  <si>
    <t>Geel</t>
  </si>
  <si>
    <t>041</t>
  </si>
  <si>
    <t>VZW Riedhove</t>
  </si>
  <si>
    <t>Schoorstraat 38</t>
  </si>
  <si>
    <t>2275</t>
  </si>
  <si>
    <t>Gierle</t>
  </si>
  <si>
    <t>042</t>
  </si>
  <si>
    <t>VZW De Link</t>
  </si>
  <si>
    <t>Grote Baan 165</t>
  </si>
  <si>
    <t>2235</t>
  </si>
  <si>
    <t>Hulshout</t>
  </si>
  <si>
    <t>043</t>
  </si>
  <si>
    <t>VZW Cirkant</t>
  </si>
  <si>
    <t>Patriottenstraat 5</t>
  </si>
  <si>
    <t>Turnhout</t>
  </si>
  <si>
    <t>044</t>
  </si>
  <si>
    <t>VZW Ter Loke</t>
  </si>
  <si>
    <t>Lokerenstraat 130, bus 2</t>
  </si>
  <si>
    <t>2300</t>
  </si>
  <si>
    <t>047</t>
  </si>
  <si>
    <t>VZW Begeleidingscentrum Regio Brussel</t>
  </si>
  <si>
    <t>Jubelfeestlaan 145</t>
  </si>
  <si>
    <t>Brussel</t>
  </si>
  <si>
    <t>048</t>
  </si>
  <si>
    <t>VZW Opvang</t>
  </si>
  <si>
    <t>Tenderstraat 14</t>
  </si>
  <si>
    <t>9000</t>
  </si>
  <si>
    <t>Gent</t>
  </si>
  <si>
    <t>049</t>
  </si>
  <si>
    <t>VZW De Loper</t>
  </si>
  <si>
    <t>Vironstraat 20</t>
  </si>
  <si>
    <t>Asse</t>
  </si>
  <si>
    <t>050</t>
  </si>
  <si>
    <t>VZW Kiezen voor Kinderen</t>
  </si>
  <si>
    <t>Firmin Lecharlierlaan 147</t>
  </si>
  <si>
    <t>Brussel (Jette)</t>
  </si>
  <si>
    <t>051</t>
  </si>
  <si>
    <t>VZW Onderweg</t>
  </si>
  <si>
    <t>Paleizenstraat 90</t>
  </si>
  <si>
    <t>1210</t>
  </si>
  <si>
    <t>Brussel (Schaarbeek)</t>
  </si>
  <si>
    <t>053</t>
  </si>
  <si>
    <t>VZW Onthaal- en Oriëntatiecentrum Regio Brussel</t>
  </si>
  <si>
    <t>Emile Zolalaan 50</t>
  </si>
  <si>
    <t>1030</t>
  </si>
  <si>
    <t>054</t>
  </si>
  <si>
    <t>VZW 't Spiegeltje</t>
  </si>
  <si>
    <t>Spiegelstraat 3</t>
  </si>
  <si>
    <t>1730</t>
  </si>
  <si>
    <t>056</t>
  </si>
  <si>
    <t>VZW Jeugdzorg Malpertuus</t>
  </si>
  <si>
    <t>Bukenstraat 44</t>
  </si>
  <si>
    <t>1910</t>
  </si>
  <si>
    <t>Buken</t>
  </si>
  <si>
    <t>057</t>
  </si>
  <si>
    <t>VZW Jeugdcentrum Don Bosco</t>
  </si>
  <si>
    <t>Deken Michielsstraat 89</t>
  </si>
  <si>
    <t>1500</t>
  </si>
  <si>
    <t>Halle</t>
  </si>
  <si>
    <t>058</t>
  </si>
  <si>
    <t>VZW Radar</t>
  </si>
  <si>
    <t>Assesteenweg 220</t>
  </si>
  <si>
    <t>1740</t>
  </si>
  <si>
    <t>Ternat</t>
  </si>
  <si>
    <t>059</t>
  </si>
  <si>
    <t>VZW Cocon Vilvoorde</t>
  </si>
  <si>
    <t>Vlaanderenstraat 71</t>
  </si>
  <si>
    <t>Vilvoorde</t>
  </si>
  <si>
    <t>060</t>
  </si>
  <si>
    <t>VZW Jongerencentrum Cidar</t>
  </si>
  <si>
    <t>Maria-Kristinastraat 8</t>
  </si>
  <si>
    <t>3070</t>
  </si>
  <si>
    <t>Kortenberg</t>
  </si>
  <si>
    <t>061</t>
  </si>
  <si>
    <t>VZW Sporen</t>
  </si>
  <si>
    <t>Geldenaaksebaan 428</t>
  </si>
  <si>
    <t>Heverlee</t>
  </si>
  <si>
    <t>062</t>
  </si>
  <si>
    <t>Heidebergstraat 249</t>
  </si>
  <si>
    <t>3010</t>
  </si>
  <si>
    <t>Kessel-Lo</t>
  </si>
  <si>
    <t>063</t>
  </si>
  <si>
    <t>VZW Centrum Jeugd en Gezinsmaatschappelijk Welzijn</t>
  </si>
  <si>
    <t>Kerkstraat 42</t>
  </si>
  <si>
    <t>064</t>
  </si>
  <si>
    <t>VZW Amber</t>
  </si>
  <si>
    <t>Pompstraat 22</t>
  </si>
  <si>
    <t>3012</t>
  </si>
  <si>
    <t>Wilsele - Leuven</t>
  </si>
  <si>
    <t>065</t>
  </si>
  <si>
    <t>VZW Open Thuis Jeugdbescherming</t>
  </si>
  <si>
    <t>Wipstraat 2A</t>
  </si>
  <si>
    <t>066</t>
  </si>
  <si>
    <t>VZW De Dam</t>
  </si>
  <si>
    <t>Vaartstraat 139</t>
  </si>
  <si>
    <t>3000</t>
  </si>
  <si>
    <t>Leuven</t>
  </si>
  <si>
    <t>067</t>
  </si>
  <si>
    <t>VZW Orthoped. Centr. Meisjes Ernstige Probl. Sit.</t>
  </si>
  <si>
    <t>Tervuursevest 110</t>
  </si>
  <si>
    <t>068</t>
  </si>
  <si>
    <t>VZW De Trommel</t>
  </si>
  <si>
    <t>Parkstraat 185</t>
  </si>
  <si>
    <t>069</t>
  </si>
  <si>
    <t>VZW Levenslust</t>
  </si>
  <si>
    <t>St. Truidensesteenweg 190</t>
  </si>
  <si>
    <t>3350</t>
  </si>
  <si>
    <t>Linter</t>
  </si>
  <si>
    <t>070</t>
  </si>
  <si>
    <t>VZW Binnenstad</t>
  </si>
  <si>
    <t>Wijngaardplein 1</t>
  </si>
  <si>
    <t>8000</t>
  </si>
  <si>
    <t>Brugge</t>
  </si>
  <si>
    <t>071</t>
  </si>
  <si>
    <t>VZW Nieuwland</t>
  </si>
  <si>
    <t>Polderstraat 76</t>
  </si>
  <si>
    <t>8310</t>
  </si>
  <si>
    <t>Brugge - St. Kruis</t>
  </si>
  <si>
    <t>072</t>
  </si>
  <si>
    <t>VZW De Kantel</t>
  </si>
  <si>
    <t>Lege Weg 201</t>
  </si>
  <si>
    <t>8200</t>
  </si>
  <si>
    <t>Brugge - St. Andries</t>
  </si>
  <si>
    <t>073</t>
  </si>
  <si>
    <t>VZW Cruushove</t>
  </si>
  <si>
    <t>Polderstraat 80</t>
  </si>
  <si>
    <t>074</t>
  </si>
  <si>
    <t>VZW Tronkestik</t>
  </si>
  <si>
    <t>Benediktijnenstraat 28</t>
  </si>
  <si>
    <t>Brugge - Assebroek</t>
  </si>
  <si>
    <t>075</t>
  </si>
  <si>
    <t>VZW 't Laar</t>
  </si>
  <si>
    <t>Leopold II-laan 9</t>
  </si>
  <si>
    <t>076</t>
  </si>
  <si>
    <t>VZW Ambulant Centrum De Kerseboom</t>
  </si>
  <si>
    <t>Stijn Streuvelsstraat 48</t>
  </si>
  <si>
    <t>077</t>
  </si>
  <si>
    <t>VZW De Schoor</t>
  </si>
  <si>
    <t>Pannebekestraat 44</t>
  </si>
  <si>
    <t>078</t>
  </si>
  <si>
    <t>VZW Oikonde Brugge</t>
  </si>
  <si>
    <t>Langestraat 72</t>
  </si>
  <si>
    <t>079</t>
  </si>
  <si>
    <t>VZW 't Groot Hersberge</t>
  </si>
  <si>
    <t>Groenestraat 2</t>
  </si>
  <si>
    <t>8820</t>
  </si>
  <si>
    <t>Torhout</t>
  </si>
  <si>
    <t>081</t>
  </si>
  <si>
    <t>VZW Westvl. Onth. en Oriëntatiecentrum De Zandberg</t>
  </si>
  <si>
    <t>Zeeweg 36</t>
  </si>
  <si>
    <t>8490</t>
  </si>
  <si>
    <t>Varsenare - Jabbeke</t>
  </si>
  <si>
    <t>082</t>
  </si>
  <si>
    <t>VZW De Kleine Dennen</t>
  </si>
  <si>
    <t>Acacialaan 2</t>
  </si>
  <si>
    <t>8301</t>
  </si>
  <si>
    <t>Knokke - Heist</t>
  </si>
  <si>
    <t>083</t>
  </si>
  <si>
    <t>VZW Vereniging Ons Tehuis voor Z.-W.- Vlaanderen</t>
  </si>
  <si>
    <t>Poperingseweg 30</t>
  </si>
  <si>
    <t>8900</t>
  </si>
  <si>
    <t>Ieper</t>
  </si>
  <si>
    <t>085</t>
  </si>
  <si>
    <t>VZW Huize Godtschalck</t>
  </si>
  <si>
    <t>Godtschalckstraat 3</t>
  </si>
  <si>
    <t>8958</t>
  </si>
  <si>
    <t>Loker - Heuvelland</t>
  </si>
  <si>
    <t>086</t>
  </si>
  <si>
    <t>VZW Huis De Witte Berken</t>
  </si>
  <si>
    <t>Speistraat 23</t>
  </si>
  <si>
    <t>8940</t>
  </si>
  <si>
    <t>Wervik</t>
  </si>
  <si>
    <t>087</t>
  </si>
  <si>
    <t>VZW De Wijzer</t>
  </si>
  <si>
    <t>Speiestraat 23a</t>
  </si>
  <si>
    <t>088</t>
  </si>
  <si>
    <t>VZW De Walhoeve</t>
  </si>
  <si>
    <t>Eikhoekstraat 65</t>
  </si>
  <si>
    <t>8640</t>
  </si>
  <si>
    <t>Westvleteren</t>
  </si>
  <si>
    <t>089</t>
  </si>
  <si>
    <t>VZW Oranjehuis</t>
  </si>
  <si>
    <t>Moorseelsestraat 146</t>
  </si>
  <si>
    <t>8501</t>
  </si>
  <si>
    <t>Heule</t>
  </si>
  <si>
    <t>090</t>
  </si>
  <si>
    <t>VZW Westvlaamse Jeugdzorg Stella Maris</t>
  </si>
  <si>
    <t>Pottelberg 15</t>
  </si>
  <si>
    <t>8500</t>
  </si>
  <si>
    <t>Kortrijk</t>
  </si>
  <si>
    <t>091</t>
  </si>
  <si>
    <t>VZW Home Bethanie</t>
  </si>
  <si>
    <t>Zandstraat 26</t>
  </si>
  <si>
    <t>092</t>
  </si>
  <si>
    <t>VZW Centr. Jong.-en Gezinsbegel. Z-W-Vlaanderen</t>
  </si>
  <si>
    <t>Beheerstraat 68</t>
  </si>
  <si>
    <t>093</t>
  </si>
  <si>
    <t>VZW Jongerenzorg Z-W-Vlaanderen</t>
  </si>
  <si>
    <t>Driesstraat 6</t>
  </si>
  <si>
    <t>8554</t>
  </si>
  <si>
    <t>Sint-Denijs</t>
  </si>
  <si>
    <t>094</t>
  </si>
  <si>
    <t>VZW Arcade</t>
  </si>
  <si>
    <t>Zevekotestraat 58B</t>
  </si>
  <si>
    <t>8470</t>
  </si>
  <si>
    <t>Gistel</t>
  </si>
  <si>
    <t>097</t>
  </si>
  <si>
    <t>OCMW Oostende</t>
  </si>
  <si>
    <t>Elisabethlaan 22</t>
  </si>
  <si>
    <t>8400</t>
  </si>
  <si>
    <t>Oostende</t>
  </si>
  <si>
    <t>098</t>
  </si>
  <si>
    <t>VZW Visserstehuis voor Jongeren De Bolle</t>
  </si>
  <si>
    <t>Dokter Eduard Moreauxlaan 277</t>
  </si>
  <si>
    <t>099</t>
  </si>
  <si>
    <t>VZW Werk van Don Bosco Oostende</t>
  </si>
  <si>
    <t>Elisabethlaan 221</t>
  </si>
  <si>
    <t>100</t>
  </si>
  <si>
    <t>VZW CAW Middenkust</t>
  </si>
  <si>
    <t>St. -Sebastiaanstraat 16a</t>
  </si>
  <si>
    <t>101</t>
  </si>
  <si>
    <t>VZW Westvlaamse Pleeggezinnendienst</t>
  </si>
  <si>
    <t>Moorseelsesteenweg 133</t>
  </si>
  <si>
    <t>8800</t>
  </si>
  <si>
    <t>Roeselare</t>
  </si>
  <si>
    <t>102</t>
  </si>
  <si>
    <t>VZW Onze Kinderen</t>
  </si>
  <si>
    <t>Blinde Rodenbachstraat 23</t>
  </si>
  <si>
    <t>Roeselare - Rumbeke</t>
  </si>
  <si>
    <t>104</t>
  </si>
  <si>
    <t>VZW Oikonde Tielt</t>
  </si>
  <si>
    <t>Sint Janstraat 92</t>
  </si>
  <si>
    <t>8700</t>
  </si>
  <si>
    <t>Tielt</t>
  </si>
  <si>
    <t>105</t>
  </si>
  <si>
    <t>VZW Ti-Ki</t>
  </si>
  <si>
    <t>Pirschlaan 8</t>
  </si>
  <si>
    <t>8670</t>
  </si>
  <si>
    <t>Koksijde - Oostduinkerke</t>
  </si>
  <si>
    <t>106</t>
  </si>
  <si>
    <t>OCWM Veurne</t>
  </si>
  <si>
    <t>Pannestraat 43A</t>
  </si>
  <si>
    <t>8630</t>
  </si>
  <si>
    <t>Veurne</t>
  </si>
  <si>
    <t>107</t>
  </si>
  <si>
    <t>VZW Golfbreker</t>
  </si>
  <si>
    <t>Zuidburgweg 23</t>
  </si>
  <si>
    <t>108</t>
  </si>
  <si>
    <t>VZW Jeugdzorg</t>
  </si>
  <si>
    <t>Wilgenstraat 11</t>
  </si>
  <si>
    <t>De Pinte</t>
  </si>
  <si>
    <t>109</t>
  </si>
  <si>
    <t>VZW Juna</t>
  </si>
  <si>
    <t>Spaarzaamheidsstraat 29</t>
  </si>
  <si>
    <t>Aalst</t>
  </si>
  <si>
    <t>110</t>
  </si>
  <si>
    <t>VZW Raveling</t>
  </si>
  <si>
    <t>Van der Schuerenstraat 31</t>
  </si>
  <si>
    <t>9400</t>
  </si>
  <si>
    <t>Nederhasselt</t>
  </si>
  <si>
    <t>111</t>
  </si>
  <si>
    <t>VZW Ter Muren</t>
  </si>
  <si>
    <t>Termurenlaan 14</t>
  </si>
  <si>
    <t>9320</t>
  </si>
  <si>
    <t>Erembodegem</t>
  </si>
  <si>
    <t>112</t>
  </si>
  <si>
    <t>VZW Ons Geluk</t>
  </si>
  <si>
    <t>Leliestraat 6</t>
  </si>
  <si>
    <t>9500</t>
  </si>
  <si>
    <t>Geraardsbergen</t>
  </si>
  <si>
    <t>113</t>
  </si>
  <si>
    <t>VZW Open Gezin</t>
  </si>
  <si>
    <t>Karmelietenstraat 12</t>
  </si>
  <si>
    <t>114</t>
  </si>
  <si>
    <t>VZW Stichting der Goddelijke Voorzienigheid</t>
  </si>
  <si>
    <t>Faliestraat 11</t>
  </si>
  <si>
    <t>9620</t>
  </si>
  <si>
    <t>Sint-Maria-Oudenhove</t>
  </si>
  <si>
    <t>116</t>
  </si>
  <si>
    <t>VZW Ambulante Dienst St. Vincentius</t>
  </si>
  <si>
    <t>Kerkstraat 89</t>
  </si>
  <si>
    <t>9200</t>
  </si>
  <si>
    <t>Dendermonde</t>
  </si>
  <si>
    <t>117</t>
  </si>
  <si>
    <t>VZW Jeugdzorg St. Vincentius</t>
  </si>
  <si>
    <t>Jagerstraat 32</t>
  </si>
  <si>
    <t>Hamme</t>
  </si>
  <si>
    <t>118</t>
  </si>
  <si>
    <t>VZW Kindervreugd</t>
  </si>
  <si>
    <t>Sombekedries 12</t>
  </si>
  <si>
    <t>9250</t>
  </si>
  <si>
    <t>Waasmunster</t>
  </si>
  <si>
    <t>119</t>
  </si>
  <si>
    <t>VZW Onthaal - en Oriëntatiecentrum De Morgenster</t>
  </si>
  <si>
    <t>Smoorstraat 8</t>
  </si>
  <si>
    <t>120</t>
  </si>
  <si>
    <t>VZW Blij Leven</t>
  </si>
  <si>
    <t>Nieuwe Boekhoutestraat 7</t>
  </si>
  <si>
    <t>9968</t>
  </si>
  <si>
    <t>Assenede - Bassevelde</t>
  </si>
  <si>
    <t>121</t>
  </si>
  <si>
    <t>VZW De Waai - Jeugdwerk Don Bosco</t>
  </si>
  <si>
    <t>Zuidmoerstraat 158</t>
  </si>
  <si>
    <t>9900</t>
  </si>
  <si>
    <t>Eeklo</t>
  </si>
  <si>
    <t>123</t>
  </si>
  <si>
    <t>VZW Tehuis voor Kinderen St. Jan Baptist</t>
  </si>
  <si>
    <t>Kiekenstraat 4</t>
  </si>
  <si>
    <t>124</t>
  </si>
  <si>
    <t>VZW Begeleidingstehuis Stappen</t>
  </si>
  <si>
    <t>Westveldstraat 1</t>
  </si>
  <si>
    <t>9040</t>
  </si>
  <si>
    <t>Sint-Amandsberg</t>
  </si>
  <si>
    <t>125</t>
  </si>
  <si>
    <t>VZW Lionshulp</t>
  </si>
  <si>
    <t>Golfweg 1</t>
  </si>
  <si>
    <t>126</t>
  </si>
  <si>
    <t>VZW Open Haard</t>
  </si>
  <si>
    <t>Beekstraat 46, bus 3</t>
  </si>
  <si>
    <t>9031</t>
  </si>
  <si>
    <t>Drongen</t>
  </si>
  <si>
    <t>127</t>
  </si>
  <si>
    <t>VZW Gezinsplaatsing - Sociaal Centrum</t>
  </si>
  <si>
    <t>Visserij 153</t>
  </si>
  <si>
    <t>128</t>
  </si>
  <si>
    <t>VZW Centrum voor Ambulante Begeleiding</t>
  </si>
  <si>
    <t>Bevrijdingslaan 9</t>
  </si>
  <si>
    <t>129</t>
  </si>
  <si>
    <t>VZW De Totem</t>
  </si>
  <si>
    <t>Berouw 138</t>
  </si>
  <si>
    <t>130</t>
  </si>
  <si>
    <t>VZW Jongerenhuis</t>
  </si>
  <si>
    <t>Onderstraat 59</t>
  </si>
  <si>
    <t>131</t>
  </si>
  <si>
    <t>VZW Dienstwerk voor Maatschappelijke Zorg</t>
  </si>
  <si>
    <t>E.De Deynestraat 4</t>
  </si>
  <si>
    <t>132</t>
  </si>
  <si>
    <t xml:space="preserve">VZW De Cocon </t>
  </si>
  <si>
    <t>Ham 133</t>
  </si>
  <si>
    <t>134</t>
  </si>
  <si>
    <t>VZW Vereniging tot Jeugdbescherming en Onthaal</t>
  </si>
  <si>
    <t>Dorp Oost 101</t>
  </si>
  <si>
    <t>9080</t>
  </si>
  <si>
    <t>Lochristi</t>
  </si>
  <si>
    <t>135</t>
  </si>
  <si>
    <t>VZW Steevliet</t>
  </si>
  <si>
    <t>Heusdenbaan 67</t>
  </si>
  <si>
    <t>9090</t>
  </si>
  <si>
    <t>Melle</t>
  </si>
  <si>
    <t>136</t>
  </si>
  <si>
    <t>VZW Preventieve Jeugdzorg</t>
  </si>
  <si>
    <t>Meerhoutstraat 49</t>
  </si>
  <si>
    <t>9041</t>
  </si>
  <si>
    <t>Oostakker</t>
  </si>
  <si>
    <t>137</t>
  </si>
  <si>
    <t>VZW Hadron</t>
  </si>
  <si>
    <t>Brandstraat 3</t>
  </si>
  <si>
    <t>139</t>
  </si>
  <si>
    <t>Lozerstraat 13</t>
  </si>
  <si>
    <t>Kruishoutem</t>
  </si>
  <si>
    <t>140</t>
  </si>
  <si>
    <t>VZW Jeugdzorg De Brug</t>
  </si>
  <si>
    <t>Etikhoveplein 16</t>
  </si>
  <si>
    <t>Maarkedal</t>
  </si>
  <si>
    <t>141</t>
  </si>
  <si>
    <t>VZW 't Roborstje</t>
  </si>
  <si>
    <t>Kloosterstraat 3</t>
  </si>
  <si>
    <t>9630</t>
  </si>
  <si>
    <t>Zwalm</t>
  </si>
  <si>
    <t>142</t>
  </si>
  <si>
    <t>VZW Inst. Bijz. Jeugd. Zusters St. Vincentius</t>
  </si>
  <si>
    <t>Ninovestraat 61</t>
  </si>
  <si>
    <t>9600</t>
  </si>
  <si>
    <t>Ronse</t>
  </si>
  <si>
    <t>143</t>
  </si>
  <si>
    <t>VZW Kindertehuis Zonnelied</t>
  </si>
  <si>
    <t>Kaatsspelplein 6A</t>
  </si>
  <si>
    <t>144</t>
  </si>
  <si>
    <t>Rode Broeckstraat 36</t>
  </si>
  <si>
    <t>145</t>
  </si>
  <si>
    <t>VZW Dienstencentrum Hof ter Welle</t>
  </si>
  <si>
    <t>Anna Piersdreef 1</t>
  </si>
  <si>
    <t>9120</t>
  </si>
  <si>
    <t>Beveren</t>
  </si>
  <si>
    <t>146</t>
  </si>
  <si>
    <t>VZW Tehuis Sint-Carolus</t>
  </si>
  <si>
    <t>Gijselstraat 49</t>
  </si>
  <si>
    <t>9100</t>
  </si>
  <si>
    <t>Nieuwkerken</t>
  </si>
  <si>
    <t>147</t>
  </si>
  <si>
    <t>VZW De Steiger</t>
  </si>
  <si>
    <t>Torenstraat 30</t>
  </si>
  <si>
    <t>9160</t>
  </si>
  <si>
    <t>Lokeren</t>
  </si>
  <si>
    <t>148</t>
  </si>
  <si>
    <t>VZW Jongenstehuis Don Bosco</t>
  </si>
  <si>
    <t>St. Martensbergstraat 36</t>
  </si>
  <si>
    <t>3600</t>
  </si>
  <si>
    <t>Genk</t>
  </si>
  <si>
    <t>149</t>
  </si>
  <si>
    <t>VZW Christelijke Vereniging Ons Kinderhuis</t>
  </si>
  <si>
    <t>Erfstraat 10</t>
  </si>
  <si>
    <t>150</t>
  </si>
  <si>
    <t>VZW Pleeggezinnendienst Genk en Omgeving</t>
  </si>
  <si>
    <t>Emiel Van Dorenlaan 30, bus 2</t>
  </si>
  <si>
    <t>152</t>
  </si>
  <si>
    <t>VZW Kindertehuizen De Oever</t>
  </si>
  <si>
    <t xml:space="preserve">Smetstraat 19 </t>
  </si>
  <si>
    <t>Hasselt</t>
  </si>
  <si>
    <t>153</t>
  </si>
  <si>
    <t>VZW Sopeh - Dienst voor Pleegzorg</t>
  </si>
  <si>
    <t>Vijverstraat 55</t>
  </si>
  <si>
    <t>3500</t>
  </si>
  <si>
    <t>154</t>
  </si>
  <si>
    <t>VZW Huize Sint-Vincentius</t>
  </si>
  <si>
    <t>Dorpsstraat 72</t>
  </si>
  <si>
    <t>3545</t>
  </si>
  <si>
    <t>Halen - Zelem</t>
  </si>
  <si>
    <t>155</t>
  </si>
  <si>
    <t>VZW Huis De Weyers</t>
  </si>
  <si>
    <t>Heuvelsven 1</t>
  </si>
  <si>
    <t>3650</t>
  </si>
  <si>
    <t>Dilsen</t>
  </si>
  <si>
    <t>156</t>
  </si>
  <si>
    <t>VZW Daidalos</t>
  </si>
  <si>
    <t>Drossaardplein 1</t>
  </si>
  <si>
    <t>3990</t>
  </si>
  <si>
    <t>Peer</t>
  </si>
  <si>
    <t>157</t>
  </si>
  <si>
    <t>VZW Jeugdtehuis</t>
  </si>
  <si>
    <t>Basdonkstraat 8</t>
  </si>
  <si>
    <t>3640</t>
  </si>
  <si>
    <t>Kinrooi</t>
  </si>
  <si>
    <t>158</t>
  </si>
  <si>
    <t>VZW Jongerenwerking Pieter Simenon</t>
  </si>
  <si>
    <t>Martinus Van Gurplaan 45</t>
  </si>
  <si>
    <t>3920</t>
  </si>
  <si>
    <t>Lommel</t>
  </si>
  <si>
    <t>159</t>
  </si>
  <si>
    <t>VZW Onthaal- en Oriëntatiecentrum Elkeen</t>
  </si>
  <si>
    <t>Molsekiezel 17</t>
  </si>
  <si>
    <t>160</t>
  </si>
  <si>
    <t>VZW De Wiekslag</t>
  </si>
  <si>
    <t>Bosveldstraat 15</t>
  </si>
  <si>
    <t>3570</t>
  </si>
  <si>
    <t>Alken</t>
  </si>
  <si>
    <t>161</t>
  </si>
  <si>
    <t>VZW Huize St. Augustinus</t>
  </si>
  <si>
    <t>Schansstraat 10</t>
  </si>
  <si>
    <t>Zutendaal</t>
  </si>
  <si>
    <t>162</t>
  </si>
  <si>
    <t>VZW Kompas</t>
  </si>
  <si>
    <t>Sint-Augustinusstraat 17</t>
  </si>
  <si>
    <t>3620</t>
  </si>
  <si>
    <t>Lanaken - Gellik</t>
  </si>
  <si>
    <t>163</t>
  </si>
  <si>
    <t>VZW Mariahuis</t>
  </si>
  <si>
    <t>Sint-Jorisstraat 39 - 41</t>
  </si>
  <si>
    <t>164</t>
  </si>
  <si>
    <t>VZW Huize Levensruimte</t>
  </si>
  <si>
    <t>Pater De Grootstraat 6</t>
  </si>
  <si>
    <t>3271</t>
  </si>
  <si>
    <t>Averbode</t>
  </si>
  <si>
    <t>165</t>
  </si>
  <si>
    <t>VZW Den Distel</t>
  </si>
  <si>
    <t>De Smet de Naeyerlaan 555</t>
  </si>
  <si>
    <t>166</t>
  </si>
  <si>
    <t>VZW De Sleutel</t>
  </si>
  <si>
    <t>Jozef Guislainstraat 43</t>
  </si>
  <si>
    <t>167</t>
  </si>
  <si>
    <t>VZW Overstap</t>
  </si>
  <si>
    <t>Samberstraat 44</t>
  </si>
  <si>
    <t>168</t>
  </si>
  <si>
    <t>VZW Minor Nadako</t>
  </si>
  <si>
    <t>Vogelzangstraat 76</t>
  </si>
  <si>
    <t>Anderlecht</t>
  </si>
  <si>
    <t>Hallepoortlaan 27</t>
  </si>
  <si>
    <t>1060      Brussel</t>
  </si>
  <si>
    <t>Opgroeien</t>
  </si>
  <si>
    <t>stijn.remerie@opgroeien.be</t>
  </si>
  <si>
    <t>Tel: 0499 / 59 48 95</t>
  </si>
  <si>
    <t>t.e.m.</t>
  </si>
  <si>
    <t>Agentschap Opgroeien / Jeugdhulp</t>
  </si>
  <si>
    <t>VZW Naam</t>
  </si>
  <si>
    <t>adres</t>
  </si>
  <si>
    <t>postcode +gemeente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</si>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</sst>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"/>
    <numFmt numFmtId="165" formatCode="d/mm/yyyy;@"/>
  </numFmts>
  <fonts count="8" x14ac:knownFonts="1">
    <font>
      <sz val="10"/>
      <name val="Arial"/>
    </font>
    <font>
      <sz val="14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Continuous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centerContinuous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5" xfId="0" applyBorder="1"/>
    <xf numFmtId="0" fontId="1" fillId="0" borderId="3" xfId="0" applyFont="1" applyBorder="1" applyAlignment="1">
      <alignment horizontal="centerContinuous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Continuous"/>
    </xf>
    <xf numFmtId="49" fontId="0" fillId="0" borderId="0" xfId="0" applyNumberFormat="1"/>
    <xf numFmtId="1" fontId="0" fillId="0" borderId="0" xfId="0" applyNumberFormat="1"/>
    <xf numFmtId="0" fontId="6" fillId="0" borderId="0" xfId="1" applyAlignment="1" applyProtection="1">
      <alignment horizontal="left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6" fillId="0" borderId="0" xfId="1" applyAlignment="1" applyProtection="1"/>
    <xf numFmtId="49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8" xfId="0" applyFont="1" applyBorder="1"/>
    <xf numFmtId="0" fontId="4" fillId="0" borderId="7" xfId="0" applyFont="1" applyBorder="1"/>
    <xf numFmtId="0" fontId="2" fillId="0" borderId="0" xfId="0" applyFont="1"/>
    <xf numFmtId="0" fontId="2" fillId="0" borderId="7" xfId="0" applyFont="1" applyBorder="1" applyAlignment="1">
      <alignment horizontal="centerContinuous"/>
    </xf>
    <xf numFmtId="165" fontId="0" fillId="0" borderId="2" xfId="0" applyNumberFormat="1" applyBorder="1"/>
    <xf numFmtId="0" fontId="4" fillId="0" borderId="3" xfId="0" applyFont="1" applyBorder="1" applyAlignment="1">
      <alignment horizontal="right"/>
    </xf>
    <xf numFmtId="165" fontId="2" fillId="0" borderId="3" xfId="0" applyNumberFormat="1" applyFont="1" applyBorder="1"/>
    <xf numFmtId="165" fontId="0" fillId="0" borderId="2" xfId="0" applyNumberFormat="1" applyBorder="1" applyAlignment="1">
      <alignment horizontal="right"/>
    </xf>
    <xf numFmtId="0" fontId="4" fillId="0" borderId="0" xfId="0" applyFont="1" applyAlignment="1">
      <alignment wrapText="1"/>
    </xf>
    <xf numFmtId="165" fontId="4" fillId="0" borderId="9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/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14" fontId="4" fillId="0" borderId="8" xfId="0" applyNumberFormat="1" applyFont="1" applyBorder="1" applyAlignment="1">
      <alignment horizontal="left"/>
    </xf>
    <xf numFmtId="0" fontId="5" fillId="0" borderId="1" xfId="0" applyFont="1" applyBorder="1"/>
    <xf numFmtId="14" fontId="0" fillId="0" borderId="2" xfId="0" applyNumberFormat="1" applyBorder="1" applyAlignment="1">
      <alignment horizontal="right"/>
    </xf>
    <xf numFmtId="14" fontId="0" fillId="0" borderId="2" xfId="0" applyNumberFormat="1" applyBorder="1"/>
    <xf numFmtId="165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/>
    <xf numFmtId="0" fontId="4" fillId="0" borderId="0" xfId="0" applyFont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3</xdr:col>
      <xdr:colOff>590550</xdr:colOff>
      <xdr:row>0</xdr:row>
      <xdr:rowOff>0</xdr:rowOff>
    </xdr:to>
    <xdr:pic>
      <xdr:nvPicPr>
        <xdr:cNvPr id="1057" name="Picture 1" descr="leeuw2006_VO_zw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2514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123825</xdr:rowOff>
    </xdr:from>
    <xdr:to>
      <xdr:col>7</xdr:col>
      <xdr:colOff>126489</xdr:colOff>
      <xdr:row>1</xdr:row>
      <xdr:rowOff>581117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41A04B3-2A18-A742-AB78-00E93225A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5"/>
          <a:ext cx="4365114" cy="106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ijn.remerie@opgroeien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tabSelected="1" topLeftCell="A20" workbookViewId="0">
      <selection activeCell="F43" sqref="F43"/>
    </sheetView>
  </sheetViews>
  <sheetFormatPr defaultRowHeight="12.75" x14ac:dyDescent="0.2"/>
  <cols>
    <col min="1" max="1" width="2.7109375" customWidth="1"/>
    <col min="3" max="3" width="19.42578125" customWidth="1"/>
    <col min="4" max="4" width="10.5703125" customWidth="1"/>
    <col min="5" max="5" width="10.85546875" customWidth="1"/>
    <col min="6" max="6" width="10.7109375" customWidth="1"/>
    <col min="7" max="7" width="3.28515625" customWidth="1"/>
    <col min="8" max="8" width="2" customWidth="1"/>
    <col min="9" max="9" width="3.85546875" customWidth="1"/>
    <col min="10" max="10" width="3.140625" customWidth="1"/>
    <col min="11" max="11" width="0.140625" customWidth="1"/>
    <col min="12" max="12" width="4.7109375" customWidth="1"/>
    <col min="13" max="13" width="2.42578125" customWidth="1"/>
    <col min="14" max="14" width="11.28515625" customWidth="1"/>
    <col min="15" max="15" width="6.5703125" customWidth="1"/>
    <col min="18" max="18" width="10.140625" bestFit="1" customWidth="1"/>
  </cols>
  <sheetData>
    <row r="1" spans="1:15" ht="48" customHeight="1" x14ac:dyDescent="0.2">
      <c r="G1" s="41"/>
      <c r="H1" s="41"/>
      <c r="I1" s="41"/>
      <c r="J1" s="41"/>
      <c r="K1" s="41"/>
      <c r="L1" s="41"/>
      <c r="M1" s="41"/>
      <c r="N1" s="41"/>
      <c r="O1" s="41"/>
    </row>
    <row r="2" spans="1:15" ht="48" customHeight="1" x14ac:dyDescent="0.2">
      <c r="G2" s="41"/>
      <c r="H2" s="41"/>
      <c r="I2" s="41"/>
      <c r="J2" s="41"/>
      <c r="K2" s="41"/>
      <c r="L2" s="41"/>
      <c r="M2" s="41"/>
      <c r="N2" s="41"/>
      <c r="O2" s="41"/>
    </row>
    <row r="3" spans="1:15" ht="18.75" customHeight="1" x14ac:dyDescent="0.25">
      <c r="B3" s="44"/>
      <c r="G3" s="54" t="s">
        <v>643</v>
      </c>
      <c r="H3" s="54"/>
      <c r="I3" s="54"/>
      <c r="J3" s="41"/>
      <c r="K3" s="41"/>
      <c r="L3" s="41"/>
      <c r="M3" s="41"/>
      <c r="N3" s="41"/>
      <c r="O3" s="41"/>
    </row>
    <row r="4" spans="1:15" ht="18.75" customHeight="1" x14ac:dyDescent="0.25">
      <c r="B4" s="44" t="s">
        <v>635</v>
      </c>
      <c r="C4" s="27"/>
      <c r="G4" s="27" t="s">
        <v>640</v>
      </c>
      <c r="H4" s="32"/>
      <c r="I4" s="27"/>
      <c r="J4" s="27"/>
      <c r="K4" s="27"/>
      <c r="L4" s="27"/>
      <c r="M4" s="27"/>
      <c r="N4" s="27"/>
    </row>
    <row r="5" spans="1:15" ht="18.75" customHeight="1" x14ac:dyDescent="0.2">
      <c r="B5" s="30" t="s">
        <v>0</v>
      </c>
      <c r="C5" s="31"/>
      <c r="E5" s="29"/>
      <c r="G5" s="27" t="s">
        <v>641</v>
      </c>
      <c r="H5" s="32"/>
      <c r="I5" s="27"/>
      <c r="J5" s="27"/>
      <c r="K5" s="27"/>
      <c r="L5" s="27"/>
      <c r="M5" s="27"/>
      <c r="N5" s="27"/>
    </row>
    <row r="6" spans="1:15" ht="18.75" customHeight="1" x14ac:dyDescent="0.2">
      <c r="B6" s="30" t="s">
        <v>633</v>
      </c>
      <c r="C6" s="27"/>
      <c r="G6" s="27" t="s">
        <v>642</v>
      </c>
      <c r="H6" s="32"/>
      <c r="I6" s="27"/>
      <c r="J6" s="27"/>
      <c r="K6" s="27"/>
      <c r="L6" s="27"/>
      <c r="M6" s="27"/>
      <c r="N6" s="27"/>
    </row>
    <row r="7" spans="1:15" ht="20.45" customHeight="1" x14ac:dyDescent="0.2">
      <c r="B7" s="54" t="s">
        <v>634</v>
      </c>
      <c r="C7" s="54"/>
      <c r="H7" s="1"/>
    </row>
    <row r="8" spans="1:15" x14ac:dyDescent="0.2">
      <c r="B8" s="4"/>
      <c r="G8" s="2" t="s">
        <v>2</v>
      </c>
      <c r="J8" s="51">
        <f ca="1">TODAY()</f>
        <v>45701</v>
      </c>
      <c r="K8" s="51"/>
      <c r="L8" s="51"/>
      <c r="M8" s="51"/>
      <c r="N8" s="51"/>
    </row>
    <row r="10" spans="1:15" ht="15" customHeight="1" x14ac:dyDescent="0.2">
      <c r="B10" t="s">
        <v>3</v>
      </c>
      <c r="G10" s="43" t="s">
        <v>637</v>
      </c>
      <c r="J10" s="3"/>
    </row>
    <row r="11" spans="1:15" ht="15" customHeight="1" thickBot="1" x14ac:dyDescent="0.25">
      <c r="G11" s="26" t="s">
        <v>636</v>
      </c>
      <c r="J11" s="3"/>
    </row>
    <row r="12" spans="1:15" ht="15" customHeight="1" thickBot="1" x14ac:dyDescent="0.25">
      <c r="B12" t="s">
        <v>4</v>
      </c>
      <c r="D12" s="33"/>
      <c r="E12" s="16"/>
      <c r="H12" s="1"/>
      <c r="J12" s="3"/>
    </row>
    <row r="13" spans="1:15" ht="15" customHeight="1" thickBot="1" x14ac:dyDescent="0.25">
      <c r="B13" t="s">
        <v>5</v>
      </c>
      <c r="D13" s="33"/>
      <c r="E13" s="34"/>
      <c r="F13" t="s">
        <v>1</v>
      </c>
      <c r="H13" s="1"/>
    </row>
    <row r="14" spans="1:15" ht="15" customHeight="1" thickBot="1" x14ac:dyDescent="0.25">
      <c r="B14" t="s">
        <v>6</v>
      </c>
      <c r="D14" s="47"/>
      <c r="E14" s="16"/>
      <c r="H14" s="1"/>
      <c r="J14" s="3"/>
    </row>
    <row r="15" spans="1:15" ht="15" customHeight="1" x14ac:dyDescent="0.2">
      <c r="D15" s="27"/>
      <c r="H15" s="1"/>
      <c r="J15" s="3"/>
    </row>
    <row r="16" spans="1:15" ht="15" customHeight="1" thickBot="1" x14ac:dyDescent="0.25">
      <c r="A16" t="s">
        <v>1</v>
      </c>
      <c r="D16" s="28" t="s">
        <v>1</v>
      </c>
      <c r="F16" s="2"/>
      <c r="G16" s="2"/>
      <c r="H16" s="2"/>
      <c r="J16" s="3"/>
    </row>
    <row r="17" spans="1:17" ht="15" customHeight="1" thickBot="1" x14ac:dyDescent="0.25">
      <c r="A17" s="2" t="s">
        <v>7</v>
      </c>
      <c r="D17" s="42"/>
      <c r="F17" s="2"/>
      <c r="G17" s="2"/>
      <c r="H17" s="2"/>
    </row>
    <row r="18" spans="1:17" x14ac:dyDescent="0.2">
      <c r="G18" s="1"/>
    </row>
    <row r="19" spans="1:17" x14ac:dyDescent="0.2">
      <c r="G19" s="1"/>
    </row>
    <row r="20" spans="1:17" x14ac:dyDescent="0.2">
      <c r="A20" t="s">
        <v>8</v>
      </c>
      <c r="D20" s="5" t="s">
        <v>9</v>
      </c>
      <c r="E20" s="6" t="s">
        <v>10</v>
      </c>
      <c r="F20" s="7"/>
      <c r="G20" s="1"/>
      <c r="M20" s="8"/>
      <c r="N20" s="6"/>
      <c r="O20" s="6"/>
    </row>
    <row r="21" spans="1:17" ht="13.5" thickBot="1" x14ac:dyDescent="0.25">
      <c r="A21" s="9"/>
      <c r="B21" s="9"/>
      <c r="C21" s="9"/>
      <c r="D21" s="10"/>
      <c r="E21" s="11" t="s">
        <v>11</v>
      </c>
      <c r="F21" s="11" t="s">
        <v>638</v>
      </c>
      <c r="G21" s="12" t="s">
        <v>12</v>
      </c>
      <c r="H21" s="13"/>
      <c r="I21" s="13" t="s">
        <v>13</v>
      </c>
      <c r="J21" s="13"/>
      <c r="K21" s="13"/>
      <c r="L21" s="13" t="s">
        <v>14</v>
      </c>
      <c r="M21" s="11"/>
      <c r="N21" t="s">
        <v>1</v>
      </c>
    </row>
    <row r="22" spans="1:17" x14ac:dyDescent="0.2">
      <c r="A22" s="45"/>
      <c r="B22" s="45"/>
      <c r="C22" s="46"/>
      <c r="D22" s="48"/>
      <c r="E22" s="49"/>
      <c r="F22" s="50"/>
      <c r="G22" s="1">
        <v>0</v>
      </c>
      <c r="H22" s="6" t="s">
        <v>15</v>
      </c>
      <c r="I22" s="1">
        <f t="shared" ref="I22:I36" si="0">TRUNC(+Q22/30.4166)-G22*12</f>
        <v>0</v>
      </c>
      <c r="J22" s="6" t="s">
        <v>16</v>
      </c>
      <c r="K22" s="6"/>
      <c r="L22" s="1">
        <f>INT(+Q22-G22*365-I22*30.4166)</f>
        <v>1</v>
      </c>
      <c r="M22" s="7" t="s">
        <v>17</v>
      </c>
      <c r="Q22" s="25">
        <f>+F22-E22+1</f>
        <v>1</v>
      </c>
    </row>
    <row r="23" spans="1:17" x14ac:dyDescent="0.2">
      <c r="A23" s="31"/>
      <c r="B23" s="27"/>
      <c r="C23" s="27"/>
      <c r="D23" s="14"/>
      <c r="E23" s="37"/>
      <c r="F23" s="37"/>
      <c r="G23" s="1">
        <f t="shared" ref="G23:G36" si="1">INT(+Q23/365)</f>
        <v>0</v>
      </c>
      <c r="H23" s="6" t="s">
        <v>15</v>
      </c>
      <c r="I23" s="1">
        <f t="shared" si="0"/>
        <v>0</v>
      </c>
      <c r="J23" s="6" t="s">
        <v>16</v>
      </c>
      <c r="K23" s="6"/>
      <c r="L23" s="1">
        <f t="shared" ref="L23:L40" si="2">INT(+Q23-G23*365-I23*30.4166)</f>
        <v>0</v>
      </c>
      <c r="M23" s="7" t="s">
        <v>17</v>
      </c>
      <c r="P23">
        <f>(E23&gt;E22)*((F23&gt;F22)+(F22=F23))</f>
        <v>0</v>
      </c>
      <c r="Q23" s="25">
        <f>IF(E23=0,0,IF(E23&gt;F22,F23-E23+1,F23-F22))</f>
        <v>0</v>
      </c>
    </row>
    <row r="24" spans="1:17" x14ac:dyDescent="0.2">
      <c r="B24" s="31"/>
      <c r="D24" s="14"/>
      <c r="E24" s="40"/>
      <c r="F24" s="40"/>
      <c r="G24" s="1">
        <f t="shared" si="1"/>
        <v>0</v>
      </c>
      <c r="H24" s="6" t="s">
        <v>15</v>
      </c>
      <c r="I24" s="1">
        <f t="shared" si="0"/>
        <v>0</v>
      </c>
      <c r="J24" s="6" t="s">
        <v>16</v>
      </c>
      <c r="K24" s="6"/>
      <c r="L24" s="1">
        <f t="shared" si="2"/>
        <v>0</v>
      </c>
      <c r="M24" s="7" t="s">
        <v>17</v>
      </c>
      <c r="P24">
        <f t="shared" ref="P24:P40" si="3">(E24&gt;E23)*((F24&gt;F23)+(F23=F24))</f>
        <v>0</v>
      </c>
      <c r="Q24" s="25">
        <f t="shared" ref="Q24:Q40" si="4">IF(E24=0,0,IF(E24&gt;F23,F24-E24+1,F24-F23))</f>
        <v>0</v>
      </c>
    </row>
    <row r="25" spans="1:17" x14ac:dyDescent="0.2">
      <c r="D25" s="14"/>
      <c r="E25" s="37"/>
      <c r="F25" s="37"/>
      <c r="G25" s="1">
        <f>INT(+Q25/365)</f>
        <v>0</v>
      </c>
      <c r="H25" s="6" t="s">
        <v>15</v>
      </c>
      <c r="I25" s="1">
        <f t="shared" si="0"/>
        <v>0</v>
      </c>
      <c r="J25" s="6" t="s">
        <v>16</v>
      </c>
      <c r="K25" s="6"/>
      <c r="L25" s="1">
        <f t="shared" si="2"/>
        <v>0</v>
      </c>
      <c r="M25" s="7" t="s">
        <v>17</v>
      </c>
      <c r="P25">
        <f t="shared" si="3"/>
        <v>0</v>
      </c>
      <c r="Q25" s="25">
        <f t="shared" si="4"/>
        <v>0</v>
      </c>
    </row>
    <row r="26" spans="1:17" x14ac:dyDescent="0.2">
      <c r="D26" s="14"/>
      <c r="E26" s="37"/>
      <c r="F26" s="37"/>
      <c r="G26" s="1">
        <f t="shared" si="1"/>
        <v>0</v>
      </c>
      <c r="H26" s="6" t="s">
        <v>15</v>
      </c>
      <c r="I26" s="1">
        <f t="shared" si="0"/>
        <v>0</v>
      </c>
      <c r="J26" s="6" t="s">
        <v>16</v>
      </c>
      <c r="K26" s="6"/>
      <c r="L26" s="1">
        <f t="shared" si="2"/>
        <v>0</v>
      </c>
      <c r="M26" s="7" t="s">
        <v>17</v>
      </c>
      <c r="P26">
        <f t="shared" si="3"/>
        <v>0</v>
      </c>
      <c r="Q26" s="25">
        <f t="shared" si="4"/>
        <v>0</v>
      </c>
    </row>
    <row r="27" spans="1:17" x14ac:dyDescent="0.2">
      <c r="D27" s="14"/>
      <c r="E27" s="37"/>
      <c r="F27" s="37"/>
      <c r="G27" s="1">
        <f t="shared" si="1"/>
        <v>0</v>
      </c>
      <c r="H27" s="6" t="s">
        <v>15</v>
      </c>
      <c r="I27" s="1">
        <f t="shared" si="0"/>
        <v>0</v>
      </c>
      <c r="J27" s="6" t="s">
        <v>16</v>
      </c>
      <c r="K27" s="6"/>
      <c r="L27" s="1">
        <f t="shared" si="2"/>
        <v>0</v>
      </c>
      <c r="M27" s="7" t="s">
        <v>17</v>
      </c>
      <c r="P27">
        <f t="shared" si="3"/>
        <v>0</v>
      </c>
      <c r="Q27" s="25">
        <f t="shared" si="4"/>
        <v>0</v>
      </c>
    </row>
    <row r="28" spans="1:17" x14ac:dyDescent="0.2">
      <c r="D28" s="14"/>
      <c r="E28" s="37"/>
      <c r="F28" s="37"/>
      <c r="G28" s="1">
        <f t="shared" si="1"/>
        <v>0</v>
      </c>
      <c r="H28" s="6" t="s">
        <v>15</v>
      </c>
      <c r="I28" s="1">
        <f t="shared" si="0"/>
        <v>0</v>
      </c>
      <c r="J28" s="6" t="s">
        <v>16</v>
      </c>
      <c r="K28" s="6"/>
      <c r="L28" s="1">
        <f t="shared" si="2"/>
        <v>0</v>
      </c>
      <c r="M28" s="7" t="s">
        <v>17</v>
      </c>
      <c r="P28">
        <f t="shared" si="3"/>
        <v>0</v>
      </c>
      <c r="Q28" s="25">
        <f t="shared" si="4"/>
        <v>0</v>
      </c>
    </row>
    <row r="29" spans="1:17" x14ac:dyDescent="0.2">
      <c r="D29" s="14"/>
      <c r="E29" s="37"/>
      <c r="F29" s="37"/>
      <c r="G29" s="1">
        <f t="shared" si="1"/>
        <v>0</v>
      </c>
      <c r="H29" s="6" t="s">
        <v>15</v>
      </c>
      <c r="I29" s="1">
        <f t="shared" si="0"/>
        <v>0</v>
      </c>
      <c r="J29" s="6" t="s">
        <v>16</v>
      </c>
      <c r="K29" s="6"/>
      <c r="L29" s="1">
        <f t="shared" si="2"/>
        <v>0</v>
      </c>
      <c r="M29" s="7" t="s">
        <v>17</v>
      </c>
      <c r="P29">
        <f t="shared" si="3"/>
        <v>0</v>
      </c>
      <c r="Q29" s="25">
        <f t="shared" si="4"/>
        <v>0</v>
      </c>
    </row>
    <row r="30" spans="1:17" x14ac:dyDescent="0.2">
      <c r="D30" s="14"/>
      <c r="E30" s="37"/>
      <c r="F30" s="37"/>
      <c r="G30" s="1">
        <f t="shared" si="1"/>
        <v>0</v>
      </c>
      <c r="H30" s="6" t="s">
        <v>15</v>
      </c>
      <c r="I30" s="1">
        <f t="shared" si="0"/>
        <v>0</v>
      </c>
      <c r="J30" s="6" t="s">
        <v>16</v>
      </c>
      <c r="K30" s="6"/>
      <c r="L30" s="1">
        <f t="shared" si="2"/>
        <v>0</v>
      </c>
      <c r="M30" s="7" t="s">
        <v>17</v>
      </c>
      <c r="P30">
        <f t="shared" si="3"/>
        <v>0</v>
      </c>
      <c r="Q30" s="25">
        <f t="shared" si="4"/>
        <v>0</v>
      </c>
    </row>
    <row r="31" spans="1:17" x14ac:dyDescent="0.2">
      <c r="D31" s="14"/>
      <c r="E31" s="37"/>
      <c r="F31" s="37"/>
      <c r="G31" s="1">
        <f t="shared" si="1"/>
        <v>0</v>
      </c>
      <c r="H31" s="6" t="s">
        <v>15</v>
      </c>
      <c r="I31" s="1">
        <f t="shared" si="0"/>
        <v>0</v>
      </c>
      <c r="J31" s="6" t="s">
        <v>16</v>
      </c>
      <c r="K31" s="6"/>
      <c r="L31" s="1">
        <f t="shared" si="2"/>
        <v>0</v>
      </c>
      <c r="M31" s="7" t="s">
        <v>17</v>
      </c>
      <c r="P31">
        <f t="shared" si="3"/>
        <v>0</v>
      </c>
      <c r="Q31" s="25">
        <f t="shared" si="4"/>
        <v>0</v>
      </c>
    </row>
    <row r="32" spans="1:17" x14ac:dyDescent="0.2">
      <c r="D32" s="14"/>
      <c r="E32" s="37"/>
      <c r="F32" s="37"/>
      <c r="G32" s="1">
        <f t="shared" si="1"/>
        <v>0</v>
      </c>
      <c r="H32" s="6" t="s">
        <v>15</v>
      </c>
      <c r="I32" s="1">
        <f t="shared" si="0"/>
        <v>0</v>
      </c>
      <c r="J32" s="6" t="s">
        <v>16</v>
      </c>
      <c r="K32" s="6"/>
      <c r="L32" s="1">
        <f t="shared" si="2"/>
        <v>0</v>
      </c>
      <c r="M32" s="7" t="s">
        <v>17</v>
      </c>
      <c r="P32">
        <f t="shared" si="3"/>
        <v>0</v>
      </c>
      <c r="Q32" s="25">
        <f t="shared" si="4"/>
        <v>0</v>
      </c>
    </row>
    <row r="33" spans="1:18" x14ac:dyDescent="0.2">
      <c r="D33" s="14"/>
      <c r="E33" s="37"/>
      <c r="F33" s="37"/>
      <c r="G33" s="1">
        <f t="shared" si="1"/>
        <v>0</v>
      </c>
      <c r="H33" s="6" t="s">
        <v>15</v>
      </c>
      <c r="I33" s="1">
        <f t="shared" si="0"/>
        <v>0</v>
      </c>
      <c r="J33" s="6" t="s">
        <v>16</v>
      </c>
      <c r="K33" s="6"/>
      <c r="L33" s="1">
        <f t="shared" si="2"/>
        <v>0</v>
      </c>
      <c r="M33" s="7" t="s">
        <v>17</v>
      </c>
      <c r="P33">
        <f t="shared" si="3"/>
        <v>0</v>
      </c>
      <c r="Q33" s="25">
        <f t="shared" si="4"/>
        <v>0</v>
      </c>
    </row>
    <row r="34" spans="1:18" x14ac:dyDescent="0.2">
      <c r="D34" s="14"/>
      <c r="E34" s="37"/>
      <c r="F34" s="37"/>
      <c r="G34" s="1">
        <f t="shared" si="1"/>
        <v>0</v>
      </c>
      <c r="H34" s="6" t="s">
        <v>15</v>
      </c>
      <c r="I34" s="1">
        <f t="shared" si="0"/>
        <v>0</v>
      </c>
      <c r="J34" s="6" t="s">
        <v>16</v>
      </c>
      <c r="K34" s="6"/>
      <c r="L34" s="1">
        <f t="shared" si="2"/>
        <v>0</v>
      </c>
      <c r="M34" s="7" t="s">
        <v>17</v>
      </c>
      <c r="P34">
        <f t="shared" si="3"/>
        <v>0</v>
      </c>
      <c r="Q34" s="25">
        <f t="shared" si="4"/>
        <v>0</v>
      </c>
    </row>
    <row r="35" spans="1:18" x14ac:dyDescent="0.2">
      <c r="D35" s="14"/>
      <c r="E35" s="37"/>
      <c r="F35" s="37"/>
      <c r="G35" s="1">
        <f t="shared" si="1"/>
        <v>0</v>
      </c>
      <c r="H35" s="6" t="s">
        <v>15</v>
      </c>
      <c r="I35" s="1">
        <f t="shared" si="0"/>
        <v>0</v>
      </c>
      <c r="J35" s="6" t="s">
        <v>16</v>
      </c>
      <c r="K35" s="6"/>
      <c r="L35" s="1">
        <f t="shared" si="2"/>
        <v>0</v>
      </c>
      <c r="M35" s="7" t="s">
        <v>17</v>
      </c>
      <c r="P35">
        <f t="shared" si="3"/>
        <v>0</v>
      </c>
      <c r="Q35" s="25">
        <f t="shared" si="4"/>
        <v>0</v>
      </c>
    </row>
    <row r="36" spans="1:18" x14ac:dyDescent="0.2">
      <c r="D36" s="14"/>
      <c r="E36" s="37"/>
      <c r="F36" s="37"/>
      <c r="G36" s="1">
        <f t="shared" si="1"/>
        <v>0</v>
      </c>
      <c r="H36" s="6" t="s">
        <v>15</v>
      </c>
      <c r="I36" s="1">
        <f t="shared" si="0"/>
        <v>0</v>
      </c>
      <c r="J36" s="6" t="s">
        <v>16</v>
      </c>
      <c r="K36" s="6"/>
      <c r="L36" s="1">
        <f t="shared" si="2"/>
        <v>0</v>
      </c>
      <c r="M36" s="7" t="s">
        <v>17</v>
      </c>
      <c r="P36">
        <f t="shared" si="3"/>
        <v>0</v>
      </c>
      <c r="Q36" s="25">
        <f t="shared" si="4"/>
        <v>0</v>
      </c>
    </row>
    <row r="37" spans="1:18" x14ac:dyDescent="0.2">
      <c r="D37" s="14"/>
      <c r="E37" s="37"/>
      <c r="F37" s="37"/>
      <c r="G37" s="1">
        <f t="shared" ref="G37:G40" si="5">INT(+Q37/365)</f>
        <v>0</v>
      </c>
      <c r="H37" s="6" t="s">
        <v>15</v>
      </c>
      <c r="I37" s="1">
        <f t="shared" ref="I37:I40" si="6">TRUNC(+Q37/30.4166)-G37*12</f>
        <v>0</v>
      </c>
      <c r="J37" s="6" t="s">
        <v>16</v>
      </c>
      <c r="K37" s="6"/>
      <c r="L37" s="1">
        <f t="shared" si="2"/>
        <v>0</v>
      </c>
      <c r="M37" s="7" t="s">
        <v>17</v>
      </c>
      <c r="P37">
        <f t="shared" si="3"/>
        <v>0</v>
      </c>
      <c r="Q37" s="25">
        <f t="shared" si="4"/>
        <v>0</v>
      </c>
    </row>
    <row r="38" spans="1:18" x14ac:dyDescent="0.2">
      <c r="D38" s="14"/>
      <c r="E38" s="37"/>
      <c r="F38" s="37"/>
      <c r="G38" s="1">
        <f t="shared" si="5"/>
        <v>0</v>
      </c>
      <c r="H38" s="6" t="s">
        <v>15</v>
      </c>
      <c r="I38" s="1">
        <f t="shared" si="6"/>
        <v>0</v>
      </c>
      <c r="J38" s="6" t="s">
        <v>16</v>
      </c>
      <c r="K38" s="6"/>
      <c r="L38" s="1">
        <f t="shared" si="2"/>
        <v>0</v>
      </c>
      <c r="M38" s="7" t="s">
        <v>17</v>
      </c>
      <c r="P38">
        <f t="shared" si="3"/>
        <v>0</v>
      </c>
      <c r="Q38" s="25">
        <f t="shared" si="4"/>
        <v>0</v>
      </c>
    </row>
    <row r="39" spans="1:18" x14ac:dyDescent="0.2">
      <c r="D39" s="14"/>
      <c r="E39" s="37"/>
      <c r="F39" s="37"/>
      <c r="G39" s="1">
        <f t="shared" si="5"/>
        <v>0</v>
      </c>
      <c r="H39" s="6" t="s">
        <v>15</v>
      </c>
      <c r="I39" s="1">
        <f t="shared" si="6"/>
        <v>0</v>
      </c>
      <c r="J39" s="6" t="s">
        <v>16</v>
      </c>
      <c r="K39" s="6"/>
      <c r="L39" s="1">
        <f t="shared" si="2"/>
        <v>0</v>
      </c>
      <c r="M39" s="7" t="s">
        <v>17</v>
      </c>
      <c r="P39">
        <f t="shared" si="3"/>
        <v>0</v>
      </c>
      <c r="Q39" s="25">
        <f t="shared" si="4"/>
        <v>0</v>
      </c>
    </row>
    <row r="40" spans="1:18" ht="13.5" thickBot="1" x14ac:dyDescent="0.25">
      <c r="D40" s="14"/>
      <c r="E40" s="37"/>
      <c r="F40" s="37"/>
      <c r="G40" s="1">
        <f t="shared" si="5"/>
        <v>0</v>
      </c>
      <c r="H40" s="6" t="s">
        <v>15</v>
      </c>
      <c r="I40" s="1">
        <f t="shared" si="6"/>
        <v>0</v>
      </c>
      <c r="J40" s="6" t="s">
        <v>16</v>
      </c>
      <c r="K40" s="6"/>
      <c r="L40" s="1">
        <f t="shared" si="2"/>
        <v>0</v>
      </c>
      <c r="M40" s="7" t="s">
        <v>17</v>
      </c>
      <c r="P40">
        <f t="shared" si="3"/>
        <v>0</v>
      </c>
      <c r="Q40" s="25">
        <f t="shared" si="4"/>
        <v>0</v>
      </c>
    </row>
    <row r="41" spans="1:18" ht="13.5" thickBot="1" x14ac:dyDescent="0.25">
      <c r="A41" s="9"/>
      <c r="B41" s="9"/>
      <c r="C41" s="9"/>
      <c r="D41" s="10"/>
      <c r="E41" s="15"/>
      <c r="F41" s="16"/>
      <c r="G41" s="17">
        <f>SUM(G22:G40)</f>
        <v>0</v>
      </c>
      <c r="H41" s="18" t="s">
        <v>15</v>
      </c>
      <c r="I41" s="17">
        <f>SUM(I22:I40)</f>
        <v>0</v>
      </c>
      <c r="J41" s="18" t="s">
        <v>16</v>
      </c>
      <c r="K41" s="18"/>
      <c r="L41" s="17">
        <f>SUM(L22:L40)</f>
        <v>1</v>
      </c>
      <c r="M41" s="19" t="s">
        <v>17</v>
      </c>
      <c r="N41" s="35"/>
      <c r="O41" s="35"/>
    </row>
    <row r="42" spans="1:18" ht="20.25" thickBot="1" x14ac:dyDescent="0.4">
      <c r="A42" s="9"/>
      <c r="B42" s="9"/>
      <c r="C42" s="20"/>
      <c r="D42" s="21"/>
      <c r="E42" s="38" t="s">
        <v>18</v>
      </c>
      <c r="F42" s="39">
        <v>45658</v>
      </c>
      <c r="G42" s="22">
        <f>+G41+INT((I41+INT(L41/30))/12)</f>
        <v>0</v>
      </c>
      <c r="H42" s="23" t="s">
        <v>15</v>
      </c>
      <c r="I42" s="22">
        <f>(+I41+INT(L41/30))-INT((+I41+INT(L41/30))/12)*12</f>
        <v>0</v>
      </c>
      <c r="J42" s="23" t="s">
        <v>16</v>
      </c>
      <c r="K42" s="23"/>
      <c r="L42" s="22">
        <f>(+L41/30-TRUNC(L41/30,0))*30</f>
        <v>1</v>
      </c>
      <c r="M42" s="36" t="s">
        <v>17</v>
      </c>
    </row>
    <row r="43" spans="1:18" x14ac:dyDescent="0.2">
      <c r="D43" s="6"/>
      <c r="E43" s="6"/>
      <c r="G43" s="1"/>
    </row>
    <row r="44" spans="1:18" x14ac:dyDescent="0.2">
      <c r="B44" t="s">
        <v>19</v>
      </c>
      <c r="G44" s="1"/>
      <c r="P44" s="52"/>
      <c r="Q44" s="53"/>
      <c r="R44" s="53"/>
    </row>
    <row r="45" spans="1:18" x14ac:dyDescent="0.2">
      <c r="R45" s="3"/>
    </row>
    <row r="49" spans="2:2" x14ac:dyDescent="0.2">
      <c r="B49" s="31" t="s">
        <v>639</v>
      </c>
    </row>
  </sheetData>
  <mergeCells count="4">
    <mergeCell ref="J8:N8"/>
    <mergeCell ref="P44:R44"/>
    <mergeCell ref="B7:C7"/>
    <mergeCell ref="G3:I3"/>
  </mergeCells>
  <phoneticPr fontId="3" type="noConversion"/>
  <hyperlinks>
    <hyperlink ref="G11" r:id="rId1" xr:uid="{00000000-0004-0000-0000-000000000000}"/>
  </hyperlinks>
  <pageMargins left="0.25" right="0.25" top="0.75" bottom="0.75" header="0.3" footer="0.3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8"/>
  <sheetViews>
    <sheetView workbookViewId="0">
      <selection activeCell="B2" sqref="B2"/>
    </sheetView>
  </sheetViews>
  <sheetFormatPr defaultRowHeight="12.75" x14ac:dyDescent="0.2"/>
  <cols>
    <col min="1" max="1" width="6.42578125" customWidth="1"/>
    <col min="2" max="2" width="41.28515625" customWidth="1"/>
    <col min="3" max="3" width="28.85546875" customWidth="1"/>
    <col min="4" max="4" width="9.140625" style="2"/>
    <col min="5" max="5" width="24" customWidth="1"/>
  </cols>
  <sheetData>
    <row r="1" spans="1:5" x14ac:dyDescent="0.2">
      <c r="A1" s="24" t="s">
        <v>20</v>
      </c>
      <c r="B1" t="s">
        <v>21</v>
      </c>
      <c r="C1" t="s">
        <v>22</v>
      </c>
      <c r="D1" s="2" t="s">
        <v>23</v>
      </c>
      <c r="E1" t="s">
        <v>24</v>
      </c>
    </row>
    <row r="2" spans="1:5" x14ac:dyDescent="0.2">
      <c r="A2" s="24" t="s">
        <v>25</v>
      </c>
      <c r="B2" t="s">
        <v>26</v>
      </c>
      <c r="C2" t="s">
        <v>27</v>
      </c>
      <c r="D2" s="2" t="s">
        <v>28</v>
      </c>
      <c r="E2" t="s">
        <v>29</v>
      </c>
    </row>
    <row r="3" spans="1:5" x14ac:dyDescent="0.2">
      <c r="A3" s="24" t="s">
        <v>30</v>
      </c>
      <c r="B3" t="s">
        <v>31</v>
      </c>
      <c r="C3" t="s">
        <v>32</v>
      </c>
      <c r="D3" s="2">
        <v>2800</v>
      </c>
      <c r="E3" t="s">
        <v>33</v>
      </c>
    </row>
    <row r="4" spans="1:5" x14ac:dyDescent="0.2">
      <c r="A4" s="24" t="s">
        <v>34</v>
      </c>
      <c r="B4" t="s">
        <v>35</v>
      </c>
      <c r="C4" t="s">
        <v>36</v>
      </c>
      <c r="D4" s="2" t="s">
        <v>37</v>
      </c>
      <c r="E4" t="s">
        <v>29</v>
      </c>
    </row>
    <row r="5" spans="1:5" x14ac:dyDescent="0.2">
      <c r="A5" s="24" t="s">
        <v>38</v>
      </c>
      <c r="B5" t="s">
        <v>39</v>
      </c>
      <c r="C5" t="s">
        <v>40</v>
      </c>
      <c r="D5" s="2">
        <v>2660</v>
      </c>
      <c r="E5" t="s">
        <v>41</v>
      </c>
    </row>
    <row r="6" spans="1:5" x14ac:dyDescent="0.2">
      <c r="A6" s="24" t="s">
        <v>42</v>
      </c>
      <c r="B6" t="s">
        <v>43</v>
      </c>
      <c r="C6" t="s">
        <v>44</v>
      </c>
      <c r="D6" s="2" t="s">
        <v>45</v>
      </c>
      <c r="E6" t="s">
        <v>29</v>
      </c>
    </row>
    <row r="7" spans="1:5" x14ac:dyDescent="0.2">
      <c r="A7" s="24" t="s">
        <v>46</v>
      </c>
      <c r="B7" t="s">
        <v>47</v>
      </c>
      <c r="C7" t="s">
        <v>27</v>
      </c>
      <c r="D7" s="2" t="s">
        <v>28</v>
      </c>
      <c r="E7" t="s">
        <v>29</v>
      </c>
    </row>
    <row r="8" spans="1:5" x14ac:dyDescent="0.2">
      <c r="A8" s="24" t="s">
        <v>48</v>
      </c>
      <c r="B8" t="s">
        <v>49</v>
      </c>
      <c r="C8" t="s">
        <v>44</v>
      </c>
      <c r="D8" s="2" t="s">
        <v>45</v>
      </c>
      <c r="E8" t="s">
        <v>29</v>
      </c>
    </row>
    <row r="9" spans="1:5" x14ac:dyDescent="0.2">
      <c r="A9" s="24" t="s">
        <v>50</v>
      </c>
      <c r="B9" t="s">
        <v>51</v>
      </c>
      <c r="C9" t="s">
        <v>52</v>
      </c>
      <c r="D9" s="2">
        <v>2930</v>
      </c>
      <c r="E9" t="s">
        <v>53</v>
      </c>
    </row>
    <row r="10" spans="1:5" x14ac:dyDescent="0.2">
      <c r="A10" s="24" t="s">
        <v>54</v>
      </c>
      <c r="B10" t="s">
        <v>55</v>
      </c>
      <c r="C10" t="s">
        <v>56</v>
      </c>
      <c r="D10" s="2">
        <v>2600</v>
      </c>
      <c r="E10" t="s">
        <v>57</v>
      </c>
    </row>
    <row r="11" spans="1:5" x14ac:dyDescent="0.2">
      <c r="A11" s="24" t="s">
        <v>58</v>
      </c>
      <c r="B11" t="s">
        <v>59</v>
      </c>
      <c r="C11" t="s">
        <v>60</v>
      </c>
      <c r="D11" s="2">
        <v>2000</v>
      </c>
      <c r="E11" t="s">
        <v>29</v>
      </c>
    </row>
    <row r="12" spans="1:5" x14ac:dyDescent="0.2">
      <c r="A12" s="24" t="s">
        <v>61</v>
      </c>
      <c r="B12" t="s">
        <v>62</v>
      </c>
      <c r="C12" t="s">
        <v>63</v>
      </c>
      <c r="D12" s="2" t="s">
        <v>64</v>
      </c>
      <c r="E12" t="s">
        <v>65</v>
      </c>
    </row>
    <row r="13" spans="1:5" x14ac:dyDescent="0.2">
      <c r="A13" s="24" t="s">
        <v>66</v>
      </c>
      <c r="B13" t="s">
        <v>67</v>
      </c>
      <c r="C13" t="s">
        <v>68</v>
      </c>
      <c r="D13" s="2" t="s">
        <v>69</v>
      </c>
      <c r="E13" t="s">
        <v>57</v>
      </c>
    </row>
    <row r="14" spans="1:5" x14ac:dyDescent="0.2">
      <c r="A14" s="24" t="s">
        <v>70</v>
      </c>
      <c r="B14" t="s">
        <v>71</v>
      </c>
      <c r="C14" t="s">
        <v>72</v>
      </c>
      <c r="D14" s="2" t="s">
        <v>69</v>
      </c>
      <c r="E14" t="s">
        <v>57</v>
      </c>
    </row>
    <row r="15" spans="1:5" x14ac:dyDescent="0.2">
      <c r="A15" s="24" t="s">
        <v>73</v>
      </c>
      <c r="B15" t="s">
        <v>74</v>
      </c>
      <c r="C15" t="s">
        <v>75</v>
      </c>
      <c r="D15" s="2" t="s">
        <v>76</v>
      </c>
      <c r="E15" t="s">
        <v>77</v>
      </c>
    </row>
    <row r="16" spans="1:5" x14ac:dyDescent="0.2">
      <c r="A16" s="24" t="s">
        <v>78</v>
      </c>
      <c r="B16" t="s">
        <v>79</v>
      </c>
      <c r="C16" t="s">
        <v>80</v>
      </c>
      <c r="D16" s="2" t="s">
        <v>23</v>
      </c>
      <c r="E16" t="s">
        <v>24</v>
      </c>
    </row>
    <row r="17" spans="1:5" x14ac:dyDescent="0.2">
      <c r="A17" s="24" t="s">
        <v>81</v>
      </c>
      <c r="B17" t="s">
        <v>82</v>
      </c>
      <c r="C17" t="s">
        <v>83</v>
      </c>
      <c r="D17" s="2" t="s">
        <v>84</v>
      </c>
      <c r="E17" t="s">
        <v>41</v>
      </c>
    </row>
    <row r="18" spans="1:5" x14ac:dyDescent="0.2">
      <c r="A18" s="24" t="s">
        <v>85</v>
      </c>
      <c r="B18" t="s">
        <v>86</v>
      </c>
      <c r="C18" t="s">
        <v>87</v>
      </c>
      <c r="D18" s="2" t="s">
        <v>84</v>
      </c>
      <c r="E18" t="s">
        <v>41</v>
      </c>
    </row>
    <row r="19" spans="1:5" x14ac:dyDescent="0.2">
      <c r="A19" s="24" t="s">
        <v>88</v>
      </c>
      <c r="B19" t="s">
        <v>89</v>
      </c>
      <c r="C19" t="s">
        <v>90</v>
      </c>
      <c r="D19" s="2" t="s">
        <v>91</v>
      </c>
      <c r="E19" t="s">
        <v>92</v>
      </c>
    </row>
    <row r="20" spans="1:5" x14ac:dyDescent="0.2">
      <c r="A20" s="24" t="s">
        <v>93</v>
      </c>
      <c r="B20" t="s">
        <v>94</v>
      </c>
      <c r="C20" t="s">
        <v>95</v>
      </c>
      <c r="D20" s="2" t="s">
        <v>91</v>
      </c>
      <c r="E20" t="s">
        <v>92</v>
      </c>
    </row>
    <row r="21" spans="1:5" x14ac:dyDescent="0.2">
      <c r="A21" s="24" t="s">
        <v>96</v>
      </c>
      <c r="B21" t="s">
        <v>97</v>
      </c>
      <c r="C21" t="s">
        <v>98</v>
      </c>
      <c r="D21" s="2" t="s">
        <v>99</v>
      </c>
      <c r="E21" t="s">
        <v>100</v>
      </c>
    </row>
    <row r="22" spans="1:5" x14ac:dyDescent="0.2">
      <c r="A22" s="24" t="s">
        <v>101</v>
      </c>
      <c r="B22" t="s">
        <v>102</v>
      </c>
      <c r="C22" t="s">
        <v>103</v>
      </c>
      <c r="D22" s="2">
        <v>2100</v>
      </c>
      <c r="E22" t="s">
        <v>24</v>
      </c>
    </row>
    <row r="23" spans="1:5" x14ac:dyDescent="0.2">
      <c r="A23" s="24" t="s">
        <v>104</v>
      </c>
      <c r="B23" t="s">
        <v>105</v>
      </c>
      <c r="C23" t="s">
        <v>106</v>
      </c>
      <c r="D23" s="2" t="s">
        <v>107</v>
      </c>
      <c r="E23" t="s">
        <v>108</v>
      </c>
    </row>
    <row r="24" spans="1:5" x14ac:dyDescent="0.2">
      <c r="A24" s="24" t="s">
        <v>109</v>
      </c>
      <c r="B24" t="s">
        <v>110</v>
      </c>
      <c r="C24" t="s">
        <v>111</v>
      </c>
      <c r="D24" s="2" t="s">
        <v>112</v>
      </c>
      <c r="E24" t="s">
        <v>113</v>
      </c>
    </row>
    <row r="25" spans="1:5" x14ac:dyDescent="0.2">
      <c r="A25" s="24" t="s">
        <v>114</v>
      </c>
      <c r="B25" t="s">
        <v>115</v>
      </c>
      <c r="C25" t="s">
        <v>116</v>
      </c>
      <c r="D25" s="2" t="s">
        <v>117</v>
      </c>
      <c r="E25" t="s">
        <v>118</v>
      </c>
    </row>
    <row r="26" spans="1:5" x14ac:dyDescent="0.2">
      <c r="A26" s="24" t="s">
        <v>119</v>
      </c>
      <c r="B26" t="s">
        <v>120</v>
      </c>
      <c r="C26" t="s">
        <v>121</v>
      </c>
      <c r="D26" s="2" t="s">
        <v>122</v>
      </c>
      <c r="E26" t="s">
        <v>123</v>
      </c>
    </row>
    <row r="27" spans="1:5" x14ac:dyDescent="0.2">
      <c r="A27" s="24" t="s">
        <v>124</v>
      </c>
      <c r="B27" t="s">
        <v>125</v>
      </c>
      <c r="C27" t="s">
        <v>126</v>
      </c>
      <c r="D27" s="2" t="s">
        <v>127</v>
      </c>
      <c r="E27" t="s">
        <v>128</v>
      </c>
    </row>
    <row r="28" spans="1:5" x14ac:dyDescent="0.2">
      <c r="A28" s="24" t="s">
        <v>129</v>
      </c>
      <c r="B28" t="s">
        <v>130</v>
      </c>
      <c r="C28" t="s">
        <v>131</v>
      </c>
      <c r="D28" s="2" t="s">
        <v>132</v>
      </c>
      <c r="E28" t="s">
        <v>33</v>
      </c>
    </row>
    <row r="29" spans="1:5" x14ac:dyDescent="0.2">
      <c r="A29" s="24" t="s">
        <v>133</v>
      </c>
      <c r="B29" t="s">
        <v>134</v>
      </c>
      <c r="C29" t="s">
        <v>135</v>
      </c>
      <c r="D29" s="2" t="s">
        <v>132</v>
      </c>
      <c r="E29" t="s">
        <v>33</v>
      </c>
    </row>
    <row r="30" spans="1:5" x14ac:dyDescent="0.2">
      <c r="A30" s="24" t="s">
        <v>136</v>
      </c>
      <c r="B30" t="s">
        <v>137</v>
      </c>
      <c r="C30" t="s">
        <v>138</v>
      </c>
      <c r="D30" s="2" t="s">
        <v>122</v>
      </c>
      <c r="E30" t="s">
        <v>139</v>
      </c>
    </row>
    <row r="31" spans="1:5" x14ac:dyDescent="0.2">
      <c r="A31" s="24" t="s">
        <v>140</v>
      </c>
      <c r="B31" t="s">
        <v>141</v>
      </c>
      <c r="C31" t="s">
        <v>142</v>
      </c>
      <c r="D31" s="2">
        <v>2800</v>
      </c>
      <c r="E31" t="s">
        <v>33</v>
      </c>
    </row>
    <row r="32" spans="1:5" x14ac:dyDescent="0.2">
      <c r="A32" s="24" t="s">
        <v>143</v>
      </c>
      <c r="B32" t="s">
        <v>144</v>
      </c>
      <c r="C32" t="s">
        <v>145</v>
      </c>
      <c r="D32" s="2" t="s">
        <v>146</v>
      </c>
      <c r="E32" t="s">
        <v>147</v>
      </c>
    </row>
    <row r="33" spans="1:5" x14ac:dyDescent="0.2">
      <c r="A33" t="s">
        <v>148</v>
      </c>
      <c r="B33" t="s">
        <v>149</v>
      </c>
      <c r="C33" t="s">
        <v>150</v>
      </c>
      <c r="D33" s="2" t="s">
        <v>151</v>
      </c>
      <c r="E33" t="s">
        <v>152</v>
      </c>
    </row>
    <row r="34" spans="1:5" x14ac:dyDescent="0.2">
      <c r="A34" t="s">
        <v>153</v>
      </c>
      <c r="B34" t="s">
        <v>154</v>
      </c>
      <c r="C34" t="s">
        <v>155</v>
      </c>
      <c r="D34" s="2" t="s">
        <v>156</v>
      </c>
      <c r="E34" t="s">
        <v>157</v>
      </c>
    </row>
    <row r="35" spans="1:5" x14ac:dyDescent="0.2">
      <c r="A35" t="s">
        <v>158</v>
      </c>
      <c r="B35" t="s">
        <v>159</v>
      </c>
      <c r="C35" t="s">
        <v>160</v>
      </c>
      <c r="D35" s="2" t="s">
        <v>161</v>
      </c>
      <c r="E35" t="s">
        <v>162</v>
      </c>
    </row>
    <row r="36" spans="1:5" x14ac:dyDescent="0.2">
      <c r="A36" t="s">
        <v>163</v>
      </c>
      <c r="B36" t="s">
        <v>164</v>
      </c>
      <c r="C36" t="s">
        <v>165</v>
      </c>
      <c r="D36" s="2" t="s">
        <v>166</v>
      </c>
      <c r="E36" t="s">
        <v>167</v>
      </c>
    </row>
    <row r="37" spans="1:5" x14ac:dyDescent="0.2">
      <c r="A37" t="s">
        <v>168</v>
      </c>
      <c r="B37" t="s">
        <v>169</v>
      </c>
      <c r="C37" t="s">
        <v>170</v>
      </c>
      <c r="D37" s="2">
        <v>2300</v>
      </c>
      <c r="E37" t="s">
        <v>171</v>
      </c>
    </row>
    <row r="38" spans="1:5" x14ac:dyDescent="0.2">
      <c r="A38" t="s">
        <v>172</v>
      </c>
      <c r="B38" t="s">
        <v>173</v>
      </c>
      <c r="C38" t="s">
        <v>174</v>
      </c>
      <c r="D38" s="2" t="s">
        <v>175</v>
      </c>
      <c r="E38" t="s">
        <v>171</v>
      </c>
    </row>
    <row r="39" spans="1:5" x14ac:dyDescent="0.2">
      <c r="A39" t="s">
        <v>176</v>
      </c>
      <c r="B39" t="s">
        <v>177</v>
      </c>
      <c r="C39" t="s">
        <v>178</v>
      </c>
      <c r="D39" s="2">
        <v>1080</v>
      </c>
      <c r="E39" t="s">
        <v>179</v>
      </c>
    </row>
    <row r="40" spans="1:5" x14ac:dyDescent="0.2">
      <c r="A40" t="s">
        <v>180</v>
      </c>
      <c r="B40" t="s">
        <v>181</v>
      </c>
      <c r="C40" t="s">
        <v>182</v>
      </c>
      <c r="D40" s="2" t="s">
        <v>183</v>
      </c>
      <c r="E40" t="s">
        <v>184</v>
      </c>
    </row>
    <row r="41" spans="1:5" x14ac:dyDescent="0.2">
      <c r="A41" t="s">
        <v>185</v>
      </c>
      <c r="B41" t="s">
        <v>186</v>
      </c>
      <c r="C41" t="s">
        <v>187</v>
      </c>
      <c r="D41" s="2">
        <v>1730</v>
      </c>
      <c r="E41" t="s">
        <v>188</v>
      </c>
    </row>
    <row r="42" spans="1:5" x14ac:dyDescent="0.2">
      <c r="A42" t="s">
        <v>189</v>
      </c>
      <c r="B42" t="s">
        <v>190</v>
      </c>
      <c r="C42" t="s">
        <v>191</v>
      </c>
      <c r="D42" s="2">
        <v>1090</v>
      </c>
      <c r="E42" t="s">
        <v>192</v>
      </c>
    </row>
    <row r="43" spans="1:5" x14ac:dyDescent="0.2">
      <c r="A43" t="s">
        <v>193</v>
      </c>
      <c r="B43" t="s">
        <v>194</v>
      </c>
      <c r="C43" t="s">
        <v>195</v>
      </c>
      <c r="D43" s="2" t="s">
        <v>196</v>
      </c>
      <c r="E43" t="s">
        <v>197</v>
      </c>
    </row>
    <row r="44" spans="1:5" x14ac:dyDescent="0.2">
      <c r="A44" t="s">
        <v>198</v>
      </c>
      <c r="B44" t="s">
        <v>199</v>
      </c>
      <c r="C44" t="s">
        <v>200</v>
      </c>
      <c r="D44" s="2" t="s">
        <v>201</v>
      </c>
      <c r="E44" t="s">
        <v>179</v>
      </c>
    </row>
    <row r="45" spans="1:5" x14ac:dyDescent="0.2">
      <c r="A45" t="s">
        <v>202</v>
      </c>
      <c r="B45" t="s">
        <v>203</v>
      </c>
      <c r="C45" t="s">
        <v>204</v>
      </c>
      <c r="D45" s="2" t="s">
        <v>205</v>
      </c>
      <c r="E45" t="s">
        <v>188</v>
      </c>
    </row>
    <row r="46" spans="1:5" x14ac:dyDescent="0.2">
      <c r="A46" t="s">
        <v>206</v>
      </c>
      <c r="B46" t="s">
        <v>207</v>
      </c>
      <c r="C46" t="s">
        <v>208</v>
      </c>
      <c r="D46" s="2" t="s">
        <v>209</v>
      </c>
      <c r="E46" t="s">
        <v>210</v>
      </c>
    </row>
    <row r="47" spans="1:5" x14ac:dyDescent="0.2">
      <c r="A47" t="s">
        <v>211</v>
      </c>
      <c r="B47" t="s">
        <v>212</v>
      </c>
      <c r="C47" t="s">
        <v>213</v>
      </c>
      <c r="D47" s="2" t="s">
        <v>214</v>
      </c>
      <c r="E47" t="s">
        <v>215</v>
      </c>
    </row>
    <row r="48" spans="1:5" x14ac:dyDescent="0.2">
      <c r="A48" t="s">
        <v>216</v>
      </c>
      <c r="B48" t="s">
        <v>217</v>
      </c>
      <c r="C48" t="s">
        <v>218</v>
      </c>
      <c r="D48" s="2" t="s">
        <v>219</v>
      </c>
      <c r="E48" t="s">
        <v>220</v>
      </c>
    </row>
    <row r="49" spans="1:5" x14ac:dyDescent="0.2">
      <c r="A49" t="s">
        <v>221</v>
      </c>
      <c r="B49" t="s">
        <v>222</v>
      </c>
      <c r="C49" t="s">
        <v>223</v>
      </c>
      <c r="D49" s="2">
        <v>1800</v>
      </c>
      <c r="E49" t="s">
        <v>224</v>
      </c>
    </row>
    <row r="50" spans="1:5" x14ac:dyDescent="0.2">
      <c r="A50" t="s">
        <v>225</v>
      </c>
      <c r="B50" t="s">
        <v>226</v>
      </c>
      <c r="C50" t="s">
        <v>227</v>
      </c>
      <c r="D50" s="2" t="s">
        <v>228</v>
      </c>
      <c r="E50" t="s">
        <v>229</v>
      </c>
    </row>
    <row r="51" spans="1:5" x14ac:dyDescent="0.2">
      <c r="A51" t="s">
        <v>230</v>
      </c>
      <c r="B51" t="s">
        <v>231</v>
      </c>
      <c r="C51" t="s">
        <v>232</v>
      </c>
      <c r="D51" s="2">
        <v>3001</v>
      </c>
      <c r="E51" t="s">
        <v>233</v>
      </c>
    </row>
    <row r="52" spans="1:5" x14ac:dyDescent="0.2">
      <c r="A52" t="s">
        <v>234</v>
      </c>
      <c r="B52" t="s">
        <v>79</v>
      </c>
      <c r="C52" t="s">
        <v>235</v>
      </c>
      <c r="D52" s="2" t="s">
        <v>236</v>
      </c>
      <c r="E52" t="s">
        <v>237</v>
      </c>
    </row>
    <row r="53" spans="1:5" x14ac:dyDescent="0.2">
      <c r="A53" t="s">
        <v>238</v>
      </c>
      <c r="B53" t="s">
        <v>239</v>
      </c>
      <c r="C53" t="s">
        <v>240</v>
      </c>
      <c r="D53" s="2" t="s">
        <v>236</v>
      </c>
      <c r="E53" t="s">
        <v>237</v>
      </c>
    </row>
    <row r="54" spans="1:5" x14ac:dyDescent="0.2">
      <c r="A54" t="s">
        <v>241</v>
      </c>
      <c r="B54" t="s">
        <v>242</v>
      </c>
      <c r="C54" t="s">
        <v>243</v>
      </c>
      <c r="D54" s="2" t="s">
        <v>244</v>
      </c>
      <c r="E54" t="s">
        <v>245</v>
      </c>
    </row>
    <row r="55" spans="1:5" x14ac:dyDescent="0.2">
      <c r="A55" t="s">
        <v>246</v>
      </c>
      <c r="B55" t="s">
        <v>247</v>
      </c>
      <c r="C55" t="s">
        <v>248</v>
      </c>
      <c r="D55" s="2" t="s">
        <v>236</v>
      </c>
      <c r="E55" t="s">
        <v>237</v>
      </c>
    </row>
    <row r="56" spans="1:5" x14ac:dyDescent="0.2">
      <c r="A56" t="s">
        <v>249</v>
      </c>
      <c r="B56" t="s">
        <v>250</v>
      </c>
      <c r="C56" t="s">
        <v>251</v>
      </c>
      <c r="D56" s="2" t="s">
        <v>252</v>
      </c>
      <c r="E56" t="s">
        <v>253</v>
      </c>
    </row>
    <row r="57" spans="1:5" x14ac:dyDescent="0.2">
      <c r="A57" t="s">
        <v>254</v>
      </c>
      <c r="B57" t="s">
        <v>255</v>
      </c>
      <c r="C57" t="s">
        <v>256</v>
      </c>
      <c r="D57" s="2" t="s">
        <v>252</v>
      </c>
      <c r="E57" t="s">
        <v>253</v>
      </c>
    </row>
    <row r="58" spans="1:5" x14ac:dyDescent="0.2">
      <c r="A58" t="s">
        <v>257</v>
      </c>
      <c r="B58" t="s">
        <v>258</v>
      </c>
      <c r="C58" t="s">
        <v>259</v>
      </c>
      <c r="D58" s="2">
        <v>3000</v>
      </c>
      <c r="E58" t="s">
        <v>253</v>
      </c>
    </row>
    <row r="59" spans="1:5" x14ac:dyDescent="0.2">
      <c r="A59" t="s">
        <v>260</v>
      </c>
      <c r="B59" t="s">
        <v>261</v>
      </c>
      <c r="C59" t="s">
        <v>262</v>
      </c>
      <c r="D59" s="2" t="s">
        <v>263</v>
      </c>
      <c r="E59" t="s">
        <v>264</v>
      </c>
    </row>
    <row r="60" spans="1:5" x14ac:dyDescent="0.2">
      <c r="A60" t="s">
        <v>265</v>
      </c>
      <c r="B60" t="s">
        <v>266</v>
      </c>
      <c r="C60" t="s">
        <v>267</v>
      </c>
      <c r="D60" s="2" t="s">
        <v>268</v>
      </c>
      <c r="E60" t="s">
        <v>269</v>
      </c>
    </row>
    <row r="61" spans="1:5" x14ac:dyDescent="0.2">
      <c r="A61" t="s">
        <v>270</v>
      </c>
      <c r="B61" t="s">
        <v>271</v>
      </c>
      <c r="C61" t="s">
        <v>272</v>
      </c>
      <c r="D61" s="2" t="s">
        <v>273</v>
      </c>
      <c r="E61" t="s">
        <v>274</v>
      </c>
    </row>
    <row r="62" spans="1:5" x14ac:dyDescent="0.2">
      <c r="A62" t="s">
        <v>275</v>
      </c>
      <c r="B62" t="s">
        <v>276</v>
      </c>
      <c r="C62" t="s">
        <v>277</v>
      </c>
      <c r="D62" s="2" t="s">
        <v>278</v>
      </c>
      <c r="E62" t="s">
        <v>279</v>
      </c>
    </row>
    <row r="63" spans="1:5" x14ac:dyDescent="0.2">
      <c r="A63" t="s">
        <v>280</v>
      </c>
      <c r="B63" t="s">
        <v>281</v>
      </c>
      <c r="C63" t="s">
        <v>282</v>
      </c>
      <c r="D63" s="2" t="s">
        <v>273</v>
      </c>
      <c r="E63" t="s">
        <v>274</v>
      </c>
    </row>
    <row r="64" spans="1:5" x14ac:dyDescent="0.2">
      <c r="A64" t="s">
        <v>283</v>
      </c>
      <c r="B64" t="s">
        <v>284</v>
      </c>
      <c r="C64" t="s">
        <v>285</v>
      </c>
      <c r="D64" s="2" t="s">
        <v>273</v>
      </c>
      <c r="E64" t="s">
        <v>286</v>
      </c>
    </row>
    <row r="65" spans="1:5" x14ac:dyDescent="0.2">
      <c r="A65" t="s">
        <v>287</v>
      </c>
      <c r="B65" t="s">
        <v>288</v>
      </c>
      <c r="C65" t="s">
        <v>289</v>
      </c>
      <c r="D65" s="2" t="s">
        <v>268</v>
      </c>
      <c r="E65" t="s">
        <v>269</v>
      </c>
    </row>
    <row r="66" spans="1:5" x14ac:dyDescent="0.2">
      <c r="A66" t="s">
        <v>290</v>
      </c>
      <c r="B66" t="s">
        <v>291</v>
      </c>
      <c r="C66" t="s">
        <v>292</v>
      </c>
      <c r="D66" s="2">
        <v>8000</v>
      </c>
      <c r="E66" t="s">
        <v>269</v>
      </c>
    </row>
    <row r="67" spans="1:5" x14ac:dyDescent="0.2">
      <c r="A67" t="s">
        <v>293</v>
      </c>
      <c r="B67" t="s">
        <v>294</v>
      </c>
      <c r="C67" t="s">
        <v>295</v>
      </c>
      <c r="D67" s="2" t="s">
        <v>268</v>
      </c>
      <c r="E67" t="s">
        <v>269</v>
      </c>
    </row>
    <row r="68" spans="1:5" x14ac:dyDescent="0.2">
      <c r="A68" t="s">
        <v>296</v>
      </c>
      <c r="B68" t="s">
        <v>297</v>
      </c>
      <c r="C68" t="s">
        <v>298</v>
      </c>
      <c r="D68" s="2" t="s">
        <v>268</v>
      </c>
      <c r="E68" t="s">
        <v>269</v>
      </c>
    </row>
    <row r="69" spans="1:5" x14ac:dyDescent="0.2">
      <c r="A69" t="s">
        <v>299</v>
      </c>
      <c r="B69" t="s">
        <v>300</v>
      </c>
      <c r="C69" t="s">
        <v>301</v>
      </c>
      <c r="D69" s="2" t="s">
        <v>302</v>
      </c>
      <c r="E69" t="s">
        <v>303</v>
      </c>
    </row>
    <row r="70" spans="1:5" x14ac:dyDescent="0.2">
      <c r="A70" t="s">
        <v>304</v>
      </c>
      <c r="B70" t="s">
        <v>305</v>
      </c>
      <c r="C70" t="s">
        <v>306</v>
      </c>
      <c r="D70" s="2" t="s">
        <v>307</v>
      </c>
      <c r="E70" t="s">
        <v>308</v>
      </c>
    </row>
    <row r="71" spans="1:5" x14ac:dyDescent="0.2">
      <c r="A71" t="s">
        <v>309</v>
      </c>
      <c r="B71" t="s">
        <v>310</v>
      </c>
      <c r="C71" t="s">
        <v>311</v>
      </c>
      <c r="D71" s="2" t="s">
        <v>312</v>
      </c>
      <c r="E71" t="s">
        <v>313</v>
      </c>
    </row>
    <row r="72" spans="1:5" x14ac:dyDescent="0.2">
      <c r="A72" t="s">
        <v>314</v>
      </c>
      <c r="B72" t="s">
        <v>315</v>
      </c>
      <c r="C72" t="s">
        <v>316</v>
      </c>
      <c r="D72" s="2" t="s">
        <v>317</v>
      </c>
      <c r="E72" t="s">
        <v>318</v>
      </c>
    </row>
    <row r="73" spans="1:5" x14ac:dyDescent="0.2">
      <c r="A73" t="s">
        <v>319</v>
      </c>
      <c r="B73" t="s">
        <v>320</v>
      </c>
      <c r="C73" t="s">
        <v>321</v>
      </c>
      <c r="D73" s="2" t="s">
        <v>322</v>
      </c>
      <c r="E73" t="s">
        <v>323</v>
      </c>
    </row>
    <row r="74" spans="1:5" x14ac:dyDescent="0.2">
      <c r="A74" t="s">
        <v>324</v>
      </c>
      <c r="B74" t="s">
        <v>325</v>
      </c>
      <c r="C74" t="s">
        <v>326</v>
      </c>
      <c r="D74" s="2" t="s">
        <v>327</v>
      </c>
      <c r="E74" t="s">
        <v>328</v>
      </c>
    </row>
    <row r="75" spans="1:5" x14ac:dyDescent="0.2">
      <c r="A75" t="s">
        <v>329</v>
      </c>
      <c r="B75" t="s">
        <v>330</v>
      </c>
      <c r="C75" t="s">
        <v>331</v>
      </c>
      <c r="D75" s="2">
        <v>8940</v>
      </c>
      <c r="E75" t="s">
        <v>328</v>
      </c>
    </row>
    <row r="76" spans="1:5" x14ac:dyDescent="0.2">
      <c r="A76" t="s">
        <v>332</v>
      </c>
      <c r="B76" t="s">
        <v>333</v>
      </c>
      <c r="C76" t="s">
        <v>334</v>
      </c>
      <c r="D76" s="2" t="s">
        <v>335</v>
      </c>
      <c r="E76" t="s">
        <v>336</v>
      </c>
    </row>
    <row r="77" spans="1:5" x14ac:dyDescent="0.2">
      <c r="A77" t="s">
        <v>337</v>
      </c>
      <c r="B77" t="s">
        <v>338</v>
      </c>
      <c r="C77" t="s">
        <v>339</v>
      </c>
      <c r="D77" s="2" t="s">
        <v>340</v>
      </c>
      <c r="E77" t="s">
        <v>341</v>
      </c>
    </row>
    <row r="78" spans="1:5" x14ac:dyDescent="0.2">
      <c r="A78" t="s">
        <v>342</v>
      </c>
      <c r="B78" t="s">
        <v>343</v>
      </c>
      <c r="C78" t="s">
        <v>344</v>
      </c>
      <c r="D78" s="2" t="s">
        <v>345</v>
      </c>
      <c r="E78" t="s">
        <v>346</v>
      </c>
    </row>
    <row r="79" spans="1:5" x14ac:dyDescent="0.2">
      <c r="A79" t="s">
        <v>347</v>
      </c>
      <c r="B79" t="s">
        <v>348</v>
      </c>
      <c r="C79" t="s">
        <v>349</v>
      </c>
      <c r="D79" s="2" t="s">
        <v>345</v>
      </c>
      <c r="E79" t="s">
        <v>346</v>
      </c>
    </row>
    <row r="80" spans="1:5" x14ac:dyDescent="0.2">
      <c r="A80" t="s">
        <v>350</v>
      </c>
      <c r="B80" t="s">
        <v>351</v>
      </c>
      <c r="C80" t="s">
        <v>352</v>
      </c>
      <c r="D80" s="2">
        <v>8500</v>
      </c>
      <c r="E80" t="s">
        <v>346</v>
      </c>
    </row>
    <row r="81" spans="1:5" x14ac:dyDescent="0.2">
      <c r="A81" t="s">
        <v>353</v>
      </c>
      <c r="B81" t="s">
        <v>354</v>
      </c>
      <c r="C81" t="s">
        <v>355</v>
      </c>
      <c r="D81" s="2" t="s">
        <v>356</v>
      </c>
      <c r="E81" t="s">
        <v>357</v>
      </c>
    </row>
    <row r="82" spans="1:5" x14ac:dyDescent="0.2">
      <c r="A82" t="s">
        <v>358</v>
      </c>
      <c r="B82" t="s">
        <v>359</v>
      </c>
      <c r="C82" t="s">
        <v>360</v>
      </c>
      <c r="D82" s="2" t="s">
        <v>361</v>
      </c>
      <c r="E82" t="s">
        <v>362</v>
      </c>
    </row>
    <row r="83" spans="1:5" x14ac:dyDescent="0.2">
      <c r="A83" t="s">
        <v>363</v>
      </c>
      <c r="B83" t="s">
        <v>364</v>
      </c>
      <c r="C83" t="s">
        <v>365</v>
      </c>
      <c r="D83" s="2" t="s">
        <v>366</v>
      </c>
      <c r="E83" t="s">
        <v>367</v>
      </c>
    </row>
    <row r="84" spans="1:5" x14ac:dyDescent="0.2">
      <c r="A84" t="s">
        <v>368</v>
      </c>
      <c r="B84" t="s">
        <v>369</v>
      </c>
      <c r="C84" t="s">
        <v>370</v>
      </c>
      <c r="D84" s="2" t="s">
        <v>366</v>
      </c>
      <c r="E84" t="s">
        <v>367</v>
      </c>
    </row>
    <row r="85" spans="1:5" x14ac:dyDescent="0.2">
      <c r="A85" t="s">
        <v>371</v>
      </c>
      <c r="B85" t="s">
        <v>372</v>
      </c>
      <c r="C85" t="s">
        <v>373</v>
      </c>
      <c r="D85" s="2" t="s">
        <v>366</v>
      </c>
      <c r="E85" t="s">
        <v>367</v>
      </c>
    </row>
    <row r="86" spans="1:5" x14ac:dyDescent="0.2">
      <c r="A86" t="s">
        <v>374</v>
      </c>
      <c r="B86" t="s">
        <v>375</v>
      </c>
      <c r="C86" t="s">
        <v>376</v>
      </c>
      <c r="D86" s="2">
        <v>8400</v>
      </c>
      <c r="E86" t="s">
        <v>367</v>
      </c>
    </row>
    <row r="87" spans="1:5" x14ac:dyDescent="0.2">
      <c r="A87" t="s">
        <v>377</v>
      </c>
      <c r="B87" t="s">
        <v>378</v>
      </c>
      <c r="C87" t="s">
        <v>379</v>
      </c>
      <c r="D87" s="2" t="s">
        <v>380</v>
      </c>
      <c r="E87" t="s">
        <v>381</v>
      </c>
    </row>
    <row r="88" spans="1:5" x14ac:dyDescent="0.2">
      <c r="A88" t="s">
        <v>382</v>
      </c>
      <c r="B88" t="s">
        <v>383</v>
      </c>
      <c r="C88" t="s">
        <v>384</v>
      </c>
      <c r="D88" s="2" t="s">
        <v>380</v>
      </c>
      <c r="E88" t="s">
        <v>385</v>
      </c>
    </row>
    <row r="89" spans="1:5" x14ac:dyDescent="0.2">
      <c r="A89" t="s">
        <v>386</v>
      </c>
      <c r="B89" t="s">
        <v>387</v>
      </c>
      <c r="C89" t="s">
        <v>388</v>
      </c>
      <c r="D89" s="2" t="s">
        <v>389</v>
      </c>
      <c r="E89" t="s">
        <v>390</v>
      </c>
    </row>
    <row r="90" spans="1:5" x14ac:dyDescent="0.2">
      <c r="A90" t="s">
        <v>391</v>
      </c>
      <c r="B90" t="s">
        <v>392</v>
      </c>
      <c r="C90" t="s">
        <v>393</v>
      </c>
      <c r="D90" s="2" t="s">
        <v>394</v>
      </c>
      <c r="E90" t="s">
        <v>395</v>
      </c>
    </row>
    <row r="91" spans="1:5" x14ac:dyDescent="0.2">
      <c r="A91" t="s">
        <v>396</v>
      </c>
      <c r="B91" t="s">
        <v>397</v>
      </c>
      <c r="C91" t="s">
        <v>398</v>
      </c>
      <c r="D91" s="2" t="s">
        <v>399</v>
      </c>
      <c r="E91" t="s">
        <v>400</v>
      </c>
    </row>
    <row r="92" spans="1:5" x14ac:dyDescent="0.2">
      <c r="A92" t="s">
        <v>401</v>
      </c>
      <c r="B92" t="s">
        <v>402</v>
      </c>
      <c r="C92" t="s">
        <v>403</v>
      </c>
      <c r="D92" s="2" t="s">
        <v>399</v>
      </c>
      <c r="E92" t="s">
        <v>400</v>
      </c>
    </row>
    <row r="93" spans="1:5" x14ac:dyDescent="0.2">
      <c r="A93" t="s">
        <v>404</v>
      </c>
      <c r="B93" t="s">
        <v>405</v>
      </c>
      <c r="C93" t="s">
        <v>406</v>
      </c>
      <c r="D93" s="2">
        <v>9840</v>
      </c>
      <c r="E93" t="s">
        <v>407</v>
      </c>
    </row>
    <row r="94" spans="1:5" x14ac:dyDescent="0.2">
      <c r="A94" t="s">
        <v>408</v>
      </c>
      <c r="B94" t="s">
        <v>409</v>
      </c>
      <c r="C94" t="s">
        <v>410</v>
      </c>
      <c r="D94" s="2">
        <v>9300</v>
      </c>
      <c r="E94" t="s">
        <v>411</v>
      </c>
    </row>
    <row r="95" spans="1:5" x14ac:dyDescent="0.2">
      <c r="A95" t="s">
        <v>412</v>
      </c>
      <c r="B95" t="s">
        <v>413</v>
      </c>
      <c r="C95" t="s">
        <v>414</v>
      </c>
      <c r="D95" s="2" t="s">
        <v>415</v>
      </c>
      <c r="E95" t="s">
        <v>416</v>
      </c>
    </row>
    <row r="96" spans="1:5" x14ac:dyDescent="0.2">
      <c r="A96" t="s">
        <v>417</v>
      </c>
      <c r="B96" t="s">
        <v>418</v>
      </c>
      <c r="C96" t="s">
        <v>419</v>
      </c>
      <c r="D96" s="2" t="s">
        <v>420</v>
      </c>
      <c r="E96" t="s">
        <v>421</v>
      </c>
    </row>
    <row r="97" spans="1:5" x14ac:dyDescent="0.2">
      <c r="A97" t="s">
        <v>422</v>
      </c>
      <c r="B97" t="s">
        <v>423</v>
      </c>
      <c r="C97" t="s">
        <v>424</v>
      </c>
      <c r="D97" s="2" t="s">
        <v>425</v>
      </c>
      <c r="E97" t="s">
        <v>426</v>
      </c>
    </row>
    <row r="98" spans="1:5" x14ac:dyDescent="0.2">
      <c r="A98" t="s">
        <v>427</v>
      </c>
      <c r="B98" t="s">
        <v>428</v>
      </c>
      <c r="C98" t="s">
        <v>429</v>
      </c>
      <c r="D98" s="2" t="s">
        <v>425</v>
      </c>
      <c r="E98" t="s">
        <v>426</v>
      </c>
    </row>
    <row r="99" spans="1:5" x14ac:dyDescent="0.2">
      <c r="A99" t="s">
        <v>430</v>
      </c>
      <c r="B99" t="s">
        <v>431</v>
      </c>
      <c r="C99" t="s">
        <v>432</v>
      </c>
      <c r="D99" s="2" t="s">
        <v>433</v>
      </c>
      <c r="E99" t="s">
        <v>434</v>
      </c>
    </row>
    <row r="100" spans="1:5" x14ac:dyDescent="0.2">
      <c r="A100" t="s">
        <v>435</v>
      </c>
      <c r="B100" t="s">
        <v>436</v>
      </c>
      <c r="C100" t="s">
        <v>437</v>
      </c>
      <c r="D100" s="2" t="s">
        <v>438</v>
      </c>
      <c r="E100" t="s">
        <v>439</v>
      </c>
    </row>
    <row r="101" spans="1:5" x14ac:dyDescent="0.2">
      <c r="A101" t="s">
        <v>440</v>
      </c>
      <c r="B101" t="s">
        <v>441</v>
      </c>
      <c r="C101" t="s">
        <v>442</v>
      </c>
      <c r="D101" s="2">
        <v>9220</v>
      </c>
      <c r="E101" t="s">
        <v>443</v>
      </c>
    </row>
    <row r="102" spans="1:5" x14ac:dyDescent="0.2">
      <c r="A102" t="s">
        <v>444</v>
      </c>
      <c r="B102" t="s">
        <v>445</v>
      </c>
      <c r="C102" t="s">
        <v>446</v>
      </c>
      <c r="D102" s="2" t="s">
        <v>447</v>
      </c>
      <c r="E102" t="s">
        <v>448</v>
      </c>
    </row>
    <row r="103" spans="1:5" x14ac:dyDescent="0.2">
      <c r="A103" t="s">
        <v>449</v>
      </c>
      <c r="B103" t="s">
        <v>450</v>
      </c>
      <c r="C103" t="s">
        <v>451</v>
      </c>
      <c r="D103" s="2" t="s">
        <v>447</v>
      </c>
      <c r="E103" t="s">
        <v>448</v>
      </c>
    </row>
    <row r="104" spans="1:5" x14ac:dyDescent="0.2">
      <c r="A104" t="s">
        <v>452</v>
      </c>
      <c r="B104" t="s">
        <v>453</v>
      </c>
      <c r="C104" t="s">
        <v>454</v>
      </c>
      <c r="D104" s="2" t="s">
        <v>455</v>
      </c>
      <c r="E104" t="s">
        <v>456</v>
      </c>
    </row>
    <row r="105" spans="1:5" x14ac:dyDescent="0.2">
      <c r="A105" t="s">
        <v>457</v>
      </c>
      <c r="B105" t="s">
        <v>458</v>
      </c>
      <c r="C105" t="s">
        <v>459</v>
      </c>
      <c r="D105" s="2" t="s">
        <v>460</v>
      </c>
      <c r="E105" t="s">
        <v>461</v>
      </c>
    </row>
    <row r="106" spans="1:5" x14ac:dyDescent="0.2">
      <c r="A106" t="s">
        <v>462</v>
      </c>
      <c r="B106" t="s">
        <v>463</v>
      </c>
      <c r="C106" t="s">
        <v>464</v>
      </c>
      <c r="D106" s="2" t="s">
        <v>183</v>
      </c>
      <c r="E106" t="s">
        <v>184</v>
      </c>
    </row>
    <row r="107" spans="1:5" x14ac:dyDescent="0.2">
      <c r="A107" t="s">
        <v>465</v>
      </c>
      <c r="B107" t="s">
        <v>466</v>
      </c>
      <c r="C107" t="s">
        <v>467</v>
      </c>
      <c r="D107" s="2" t="s">
        <v>468</v>
      </c>
      <c r="E107" t="s">
        <v>469</v>
      </c>
    </row>
    <row r="108" spans="1:5" x14ac:dyDescent="0.2">
      <c r="A108" t="s">
        <v>470</v>
      </c>
      <c r="B108" t="s">
        <v>471</v>
      </c>
      <c r="C108" t="s">
        <v>472</v>
      </c>
      <c r="D108" s="2" t="s">
        <v>183</v>
      </c>
      <c r="E108" t="s">
        <v>184</v>
      </c>
    </row>
    <row r="109" spans="1:5" x14ac:dyDescent="0.2">
      <c r="A109" t="s">
        <v>473</v>
      </c>
      <c r="B109" t="s">
        <v>474</v>
      </c>
      <c r="C109" t="s">
        <v>475</v>
      </c>
      <c r="D109" s="2" t="s">
        <v>476</v>
      </c>
      <c r="E109" t="s">
        <v>477</v>
      </c>
    </row>
    <row r="110" spans="1:5" x14ac:dyDescent="0.2">
      <c r="A110" t="s">
        <v>478</v>
      </c>
      <c r="B110" t="s">
        <v>479</v>
      </c>
      <c r="C110" t="s">
        <v>480</v>
      </c>
      <c r="D110" s="2" t="s">
        <v>183</v>
      </c>
      <c r="E110" t="s">
        <v>184</v>
      </c>
    </row>
    <row r="111" spans="1:5" x14ac:dyDescent="0.2">
      <c r="A111" t="s">
        <v>481</v>
      </c>
      <c r="B111" t="s">
        <v>482</v>
      </c>
      <c r="C111" t="s">
        <v>483</v>
      </c>
      <c r="D111" s="2" t="s">
        <v>183</v>
      </c>
      <c r="E111" t="s">
        <v>184</v>
      </c>
    </row>
    <row r="112" spans="1:5" x14ac:dyDescent="0.2">
      <c r="A112" t="s">
        <v>484</v>
      </c>
      <c r="B112" t="s">
        <v>485</v>
      </c>
      <c r="C112" t="s">
        <v>486</v>
      </c>
      <c r="D112" s="2" t="s">
        <v>183</v>
      </c>
      <c r="E112" t="s">
        <v>184</v>
      </c>
    </row>
    <row r="113" spans="1:5" x14ac:dyDescent="0.2">
      <c r="A113" t="s">
        <v>487</v>
      </c>
      <c r="B113" t="s">
        <v>488</v>
      </c>
      <c r="C113" t="s">
        <v>489</v>
      </c>
      <c r="D113" s="2" t="s">
        <v>183</v>
      </c>
      <c r="E113" t="s">
        <v>184</v>
      </c>
    </row>
    <row r="114" spans="1:5" x14ac:dyDescent="0.2">
      <c r="A114" t="s">
        <v>490</v>
      </c>
      <c r="B114" t="s">
        <v>491</v>
      </c>
      <c r="C114" t="s">
        <v>492</v>
      </c>
      <c r="D114" s="2" t="s">
        <v>183</v>
      </c>
      <c r="E114" t="s">
        <v>184</v>
      </c>
    </row>
    <row r="115" spans="1:5" x14ac:dyDescent="0.2">
      <c r="A115" t="s">
        <v>493</v>
      </c>
      <c r="B115" t="s">
        <v>494</v>
      </c>
      <c r="C115" t="s">
        <v>495</v>
      </c>
      <c r="D115" s="2" t="s">
        <v>183</v>
      </c>
      <c r="E115" t="s">
        <v>184</v>
      </c>
    </row>
    <row r="116" spans="1:5" x14ac:dyDescent="0.2">
      <c r="A116" t="s">
        <v>496</v>
      </c>
      <c r="B116" t="s">
        <v>497</v>
      </c>
      <c r="C116" t="s">
        <v>498</v>
      </c>
      <c r="D116" s="2" t="s">
        <v>499</v>
      </c>
      <c r="E116" t="s">
        <v>500</v>
      </c>
    </row>
    <row r="117" spans="1:5" x14ac:dyDescent="0.2">
      <c r="A117" t="s">
        <v>501</v>
      </c>
      <c r="B117" t="s">
        <v>502</v>
      </c>
      <c r="C117" t="s">
        <v>503</v>
      </c>
      <c r="D117" s="2" t="s">
        <v>504</v>
      </c>
      <c r="E117" t="s">
        <v>505</v>
      </c>
    </row>
    <row r="118" spans="1:5" x14ac:dyDescent="0.2">
      <c r="A118" t="s">
        <v>506</v>
      </c>
      <c r="B118" t="s">
        <v>507</v>
      </c>
      <c r="C118" t="s">
        <v>508</v>
      </c>
      <c r="D118" s="2" t="s">
        <v>509</v>
      </c>
      <c r="E118" t="s">
        <v>510</v>
      </c>
    </row>
    <row r="119" spans="1:5" x14ac:dyDescent="0.2">
      <c r="A119" t="s">
        <v>511</v>
      </c>
      <c r="B119" t="s">
        <v>512</v>
      </c>
      <c r="C119" t="s">
        <v>513</v>
      </c>
      <c r="D119" s="2" t="s">
        <v>183</v>
      </c>
      <c r="E119" t="s">
        <v>184</v>
      </c>
    </row>
    <row r="120" spans="1:5" x14ac:dyDescent="0.2">
      <c r="A120" t="s">
        <v>514</v>
      </c>
      <c r="B120" t="s">
        <v>445</v>
      </c>
      <c r="C120" t="s">
        <v>515</v>
      </c>
      <c r="D120" s="2">
        <v>9770</v>
      </c>
      <c r="E120" t="s">
        <v>516</v>
      </c>
    </row>
    <row r="121" spans="1:5" x14ac:dyDescent="0.2">
      <c r="A121" t="s">
        <v>517</v>
      </c>
      <c r="B121" t="s">
        <v>518</v>
      </c>
      <c r="C121" t="s">
        <v>519</v>
      </c>
      <c r="D121" s="2">
        <v>9680</v>
      </c>
      <c r="E121" t="s">
        <v>520</v>
      </c>
    </row>
    <row r="122" spans="1:5" x14ac:dyDescent="0.2">
      <c r="A122" t="s">
        <v>521</v>
      </c>
      <c r="B122" t="s">
        <v>522</v>
      </c>
      <c r="C122" t="s">
        <v>523</v>
      </c>
      <c r="D122" s="2" t="s">
        <v>524</v>
      </c>
      <c r="E122" t="s">
        <v>525</v>
      </c>
    </row>
    <row r="123" spans="1:5" x14ac:dyDescent="0.2">
      <c r="A123" t="s">
        <v>526</v>
      </c>
      <c r="B123" t="s">
        <v>527</v>
      </c>
      <c r="C123" t="s">
        <v>528</v>
      </c>
      <c r="D123" s="2" t="s">
        <v>529</v>
      </c>
      <c r="E123" t="s">
        <v>530</v>
      </c>
    </row>
    <row r="124" spans="1:5" x14ac:dyDescent="0.2">
      <c r="A124" t="s">
        <v>531</v>
      </c>
      <c r="B124" t="s">
        <v>532</v>
      </c>
      <c r="C124" t="s">
        <v>533</v>
      </c>
      <c r="D124" s="2" t="s">
        <v>529</v>
      </c>
      <c r="E124" t="s">
        <v>530</v>
      </c>
    </row>
    <row r="125" spans="1:5" x14ac:dyDescent="0.2">
      <c r="A125" t="s">
        <v>534</v>
      </c>
      <c r="B125" t="s">
        <v>115</v>
      </c>
      <c r="C125" t="s">
        <v>535</v>
      </c>
      <c r="D125" s="2" t="s">
        <v>529</v>
      </c>
      <c r="E125" t="s">
        <v>530</v>
      </c>
    </row>
    <row r="126" spans="1:5" x14ac:dyDescent="0.2">
      <c r="A126" t="s">
        <v>536</v>
      </c>
      <c r="B126" t="s">
        <v>537</v>
      </c>
      <c r="C126" t="s">
        <v>538</v>
      </c>
      <c r="D126" s="2" t="s">
        <v>539</v>
      </c>
      <c r="E126" t="s">
        <v>540</v>
      </c>
    </row>
    <row r="127" spans="1:5" x14ac:dyDescent="0.2">
      <c r="A127" t="s">
        <v>541</v>
      </c>
      <c r="B127" t="s">
        <v>542</v>
      </c>
      <c r="C127" t="s">
        <v>543</v>
      </c>
      <c r="D127" s="2" t="s">
        <v>544</v>
      </c>
      <c r="E127" t="s">
        <v>545</v>
      </c>
    </row>
    <row r="128" spans="1:5" x14ac:dyDescent="0.2">
      <c r="A128" t="s">
        <v>546</v>
      </c>
      <c r="B128" t="s">
        <v>547</v>
      </c>
      <c r="C128" t="s">
        <v>548</v>
      </c>
      <c r="D128" s="2" t="s">
        <v>549</v>
      </c>
      <c r="E128" t="s">
        <v>550</v>
      </c>
    </row>
    <row r="129" spans="1:5" x14ac:dyDescent="0.2">
      <c r="A129" t="s">
        <v>551</v>
      </c>
      <c r="B129" t="s">
        <v>552</v>
      </c>
      <c r="C129" t="s">
        <v>553</v>
      </c>
      <c r="D129" s="2" t="s">
        <v>554</v>
      </c>
      <c r="E129" t="s">
        <v>555</v>
      </c>
    </row>
    <row r="130" spans="1:5" x14ac:dyDescent="0.2">
      <c r="A130" t="s">
        <v>556</v>
      </c>
      <c r="B130" t="s">
        <v>557</v>
      </c>
      <c r="C130" t="s">
        <v>558</v>
      </c>
      <c r="D130" s="2" t="s">
        <v>554</v>
      </c>
      <c r="E130" t="s">
        <v>555</v>
      </c>
    </row>
    <row r="131" spans="1:5" x14ac:dyDescent="0.2">
      <c r="A131" t="s">
        <v>559</v>
      </c>
      <c r="B131" t="s">
        <v>560</v>
      </c>
      <c r="C131" t="s">
        <v>561</v>
      </c>
      <c r="D131" s="2" t="s">
        <v>554</v>
      </c>
      <c r="E131" t="s">
        <v>555</v>
      </c>
    </row>
    <row r="132" spans="1:5" x14ac:dyDescent="0.2">
      <c r="A132" t="s">
        <v>562</v>
      </c>
      <c r="B132" t="s">
        <v>563</v>
      </c>
      <c r="C132" t="s">
        <v>564</v>
      </c>
      <c r="D132" s="2">
        <v>3501</v>
      </c>
      <c r="E132" t="s">
        <v>565</v>
      </c>
    </row>
    <row r="133" spans="1:5" x14ac:dyDescent="0.2">
      <c r="A133" t="s">
        <v>566</v>
      </c>
      <c r="B133" t="s">
        <v>567</v>
      </c>
      <c r="C133" t="s">
        <v>568</v>
      </c>
      <c r="D133" s="2" t="s">
        <v>569</v>
      </c>
      <c r="E133" t="s">
        <v>565</v>
      </c>
    </row>
    <row r="134" spans="1:5" x14ac:dyDescent="0.2">
      <c r="A134" t="s">
        <v>570</v>
      </c>
      <c r="B134" t="s">
        <v>571</v>
      </c>
      <c r="C134" t="s">
        <v>572</v>
      </c>
      <c r="D134" s="2" t="s">
        <v>573</v>
      </c>
      <c r="E134" t="s">
        <v>574</v>
      </c>
    </row>
    <row r="135" spans="1:5" x14ac:dyDescent="0.2">
      <c r="A135" t="s">
        <v>575</v>
      </c>
      <c r="B135" t="s">
        <v>576</v>
      </c>
      <c r="C135" t="s">
        <v>577</v>
      </c>
      <c r="D135" s="2" t="s">
        <v>578</v>
      </c>
      <c r="E135" t="s">
        <v>579</v>
      </c>
    </row>
    <row r="136" spans="1:5" x14ac:dyDescent="0.2">
      <c r="A136" t="s">
        <v>580</v>
      </c>
      <c r="B136" t="s">
        <v>581</v>
      </c>
      <c r="C136" t="s">
        <v>582</v>
      </c>
      <c r="D136" s="2" t="s">
        <v>583</v>
      </c>
      <c r="E136" t="s">
        <v>584</v>
      </c>
    </row>
    <row r="137" spans="1:5" x14ac:dyDescent="0.2">
      <c r="A137" t="s">
        <v>585</v>
      </c>
      <c r="B137" t="s">
        <v>586</v>
      </c>
      <c r="C137" t="s">
        <v>587</v>
      </c>
      <c r="D137" s="2" t="s">
        <v>588</v>
      </c>
      <c r="E137" t="s">
        <v>589</v>
      </c>
    </row>
    <row r="138" spans="1:5" x14ac:dyDescent="0.2">
      <c r="A138" t="s">
        <v>590</v>
      </c>
      <c r="B138" t="s">
        <v>591</v>
      </c>
      <c r="C138" t="s">
        <v>592</v>
      </c>
      <c r="D138" s="2" t="s">
        <v>593</v>
      </c>
      <c r="E138" t="s">
        <v>594</v>
      </c>
    </row>
    <row r="139" spans="1:5" x14ac:dyDescent="0.2">
      <c r="A139" t="s">
        <v>595</v>
      </c>
      <c r="B139" t="s">
        <v>596</v>
      </c>
      <c r="C139" t="s">
        <v>597</v>
      </c>
      <c r="D139" s="2" t="s">
        <v>593</v>
      </c>
      <c r="E139" t="s">
        <v>594</v>
      </c>
    </row>
    <row r="140" spans="1:5" x14ac:dyDescent="0.2">
      <c r="A140" t="s">
        <v>598</v>
      </c>
      <c r="B140" t="s">
        <v>599</v>
      </c>
      <c r="C140" t="s">
        <v>600</v>
      </c>
      <c r="D140" s="2" t="s">
        <v>601</v>
      </c>
      <c r="E140" t="s">
        <v>602</v>
      </c>
    </row>
    <row r="141" spans="1:5" x14ac:dyDescent="0.2">
      <c r="A141" t="s">
        <v>603</v>
      </c>
      <c r="B141" t="s">
        <v>604</v>
      </c>
      <c r="C141" t="s">
        <v>605</v>
      </c>
      <c r="D141" s="2">
        <v>3690</v>
      </c>
      <c r="E141" t="s">
        <v>606</v>
      </c>
    </row>
    <row r="142" spans="1:5" x14ac:dyDescent="0.2">
      <c r="A142" t="s">
        <v>607</v>
      </c>
      <c r="B142" t="s">
        <v>608</v>
      </c>
      <c r="C142" t="s">
        <v>609</v>
      </c>
      <c r="D142" s="2" t="s">
        <v>610</v>
      </c>
      <c r="E142" t="s">
        <v>611</v>
      </c>
    </row>
    <row r="143" spans="1:5" x14ac:dyDescent="0.2">
      <c r="A143" t="s">
        <v>612</v>
      </c>
      <c r="B143" t="s">
        <v>613</v>
      </c>
      <c r="C143" t="s">
        <v>614</v>
      </c>
      <c r="D143" s="2" t="s">
        <v>601</v>
      </c>
      <c r="E143" t="s">
        <v>602</v>
      </c>
    </row>
    <row r="144" spans="1:5" x14ac:dyDescent="0.2">
      <c r="A144" t="s">
        <v>615</v>
      </c>
      <c r="B144" t="s">
        <v>616</v>
      </c>
      <c r="C144" t="s">
        <v>617</v>
      </c>
      <c r="D144" s="2" t="s">
        <v>618</v>
      </c>
      <c r="E144" t="s">
        <v>619</v>
      </c>
    </row>
    <row r="145" spans="1:5" x14ac:dyDescent="0.2">
      <c r="A145" t="s">
        <v>620</v>
      </c>
      <c r="B145" t="s">
        <v>621</v>
      </c>
      <c r="C145" t="s">
        <v>622</v>
      </c>
      <c r="D145" s="2">
        <v>1020</v>
      </c>
      <c r="E145" t="s">
        <v>179</v>
      </c>
    </row>
    <row r="146" spans="1:5" x14ac:dyDescent="0.2">
      <c r="A146" t="s">
        <v>623</v>
      </c>
      <c r="B146" t="s">
        <v>624</v>
      </c>
      <c r="C146" t="s">
        <v>625</v>
      </c>
      <c r="D146" s="2">
        <v>9000</v>
      </c>
      <c r="E146" t="s">
        <v>184</v>
      </c>
    </row>
    <row r="147" spans="1:5" x14ac:dyDescent="0.2">
      <c r="A147" t="s">
        <v>626</v>
      </c>
      <c r="B147" t="s">
        <v>627</v>
      </c>
      <c r="C147" t="s">
        <v>628</v>
      </c>
      <c r="D147" s="2">
        <v>2060</v>
      </c>
      <c r="E147" t="s">
        <v>29</v>
      </c>
    </row>
    <row r="148" spans="1:5" x14ac:dyDescent="0.2">
      <c r="A148" t="s">
        <v>629</v>
      </c>
      <c r="B148" t="s">
        <v>630</v>
      </c>
      <c r="C148" t="s">
        <v>631</v>
      </c>
      <c r="D148" s="2">
        <v>1070</v>
      </c>
      <c r="E148" t="s">
        <v>632</v>
      </c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1FCD7E8E81CA4091DF1ED34EDE0D75" ma:contentTypeVersion="8" ma:contentTypeDescription="Create a new document." ma:contentTypeScope="" ma:versionID="eff18b5a869b22641f1b2a92de664990">
  <xsd:schema xmlns:xsd="http://www.w3.org/2001/XMLSchema" xmlns:xs="http://www.w3.org/2001/XMLSchema" xmlns:p="http://schemas.microsoft.com/office/2006/metadata/properties" xmlns:ns3="7d6e7145-995a-49c4-8963-52bf5b8d0242" xmlns:ns4="d52ace1c-7451-476e-a421-449a6d55e93b" targetNamespace="http://schemas.microsoft.com/office/2006/metadata/properties" ma:root="true" ma:fieldsID="f0808fd98f166569c3d5c59febb02e5f" ns3:_="" ns4:_="">
    <xsd:import namespace="7d6e7145-995a-49c4-8963-52bf5b8d0242"/>
    <xsd:import namespace="d52ace1c-7451-476e-a421-449a6d55e9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e7145-995a-49c4-8963-52bf5b8d0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ace1c-7451-476e-a421-449a6d55e93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843185-67D8-417A-85D9-41A3087A2B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6e7145-995a-49c4-8963-52bf5b8d0242"/>
    <ds:schemaRef ds:uri="d52ace1c-7451-476e-a421-449a6d55e9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621E15-CD85-4E6B-8DE8-F11FF9D5FC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B922DC-8282-41D7-845F-EBBC6DBA0C0B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7d6e7145-995a-49c4-8963-52bf5b8d0242"/>
    <ds:schemaRef ds:uri="http://schemas.openxmlformats.org/package/2006/metadata/core-properties"/>
    <ds:schemaRef ds:uri="d52ace1c-7451-476e-a421-449a6d55e93b"/>
  </ds:schemaRefs>
</ds:datastoreItem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Blad1</vt:lpstr>
      <vt:lpstr>Blad2</vt:lpstr>
      <vt:lpstr>Blad3</vt:lpstr>
      <vt:lpstr>Blad1!Afdrukbereik</vt:lpstr>
      <vt:lpstr>NAAM</vt:lpstr>
      <vt:lpstr>NAAM1</vt:lpstr>
    </vt:vector>
  </TitlesOfParts>
  <Manager/>
  <Company>MVG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Deslooge</dc:creator>
  <cp:keywords/>
  <dc:description/>
  <cp:lastModifiedBy>Stijn Remerie</cp:lastModifiedBy>
  <cp:revision/>
  <cp:lastPrinted>2025-02-13T07:55:17Z</cp:lastPrinted>
  <dcterms:created xsi:type="dcterms:W3CDTF">2007-03-22T10:09:22Z</dcterms:created>
  <dcterms:modified xsi:type="dcterms:W3CDTF">2025-02-13T07:55:38Z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0x010100741FCD7E8E81CA4091DF1ED34EDE0D75</vt:lpwstr>
  </property>
</Properties>
</file>